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033654dcbc7c0/RPV/Council Watch/DATABASES/"/>
    </mc:Choice>
  </mc:AlternateContent>
  <xr:revisionPtr revIDLastSave="521" documentId="11_C8B28B99EEF88059E51C1B674C3BE0EB3754A067" xr6:coauthVersionLast="47" xr6:coauthVersionMax="47" xr10:uidLastSave="{A5E46DCF-A05A-4DE0-99D1-5E374F7F837D}"/>
  <bookViews>
    <workbookView xWindow="-120" yWindow="-120" windowWidth="29040" windowHeight="15840" tabRatio="500" xr2:uid="{00000000-000D-0000-FFFF-FFFF00000000}"/>
  </bookViews>
  <sheets>
    <sheet name="Ave employee costs" sheetId="1" r:id="rId1"/>
    <sheet name="Sheet1" sheetId="2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93" i="1" l="1"/>
  <c r="G94" i="1"/>
  <c r="G95" i="1"/>
  <c r="G96" i="1"/>
  <c r="G97" i="1"/>
  <c r="G98" i="1"/>
  <c r="G92" i="1"/>
  <c r="G35" i="1"/>
  <c r="G36" i="1"/>
  <c r="G37" i="1"/>
  <c r="G38" i="1"/>
  <c r="G39" i="1"/>
  <c r="G40" i="1"/>
  <c r="G41" i="1"/>
  <c r="G42" i="1"/>
  <c r="G45" i="1"/>
  <c r="G46" i="1"/>
  <c r="G47" i="1"/>
  <c r="G34" i="1"/>
  <c r="I34" i="1"/>
  <c r="I35" i="1"/>
  <c r="I36" i="1"/>
  <c r="I37" i="1"/>
  <c r="I38" i="1"/>
  <c r="I39" i="1"/>
  <c r="I40" i="1"/>
  <c r="I41" i="1"/>
  <c r="I42" i="1"/>
  <c r="I45" i="1"/>
  <c r="I46" i="1"/>
  <c r="I47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2" i="1"/>
  <c r="I73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0" i="1"/>
  <c r="E100" i="1"/>
  <c r="F100" i="1"/>
  <c r="H100" i="1"/>
  <c r="E30" i="2"/>
  <c r="C30" i="2"/>
  <c r="B30" i="2"/>
  <c r="D21" i="2"/>
  <c r="D29" i="2"/>
  <c r="D17" i="2"/>
  <c r="D9" i="2"/>
  <c r="D26" i="2"/>
  <c r="D27" i="2"/>
  <c r="D22" i="2"/>
  <c r="D24" i="2"/>
  <c r="D20" i="2"/>
  <c r="D8" i="2"/>
  <c r="D14" i="2"/>
  <c r="D13" i="2"/>
  <c r="D15" i="2"/>
  <c r="D12" i="2"/>
  <c r="D18" i="2"/>
  <c r="D16" i="2"/>
  <c r="D19" i="2"/>
  <c r="D10" i="2"/>
  <c r="D28" i="2"/>
  <c r="D25" i="2"/>
  <c r="D23" i="2"/>
  <c r="D11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0" i="1"/>
  <c r="G100" i="1" s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50" i="1"/>
  <c r="D30" i="2" l="1"/>
</calcChain>
</file>

<file path=xl/sharedStrings.xml><?xml version="1.0" encoding="utf-8"?>
<sst xmlns="http://schemas.openxmlformats.org/spreadsheetml/2006/main" count="293" uniqueCount="154">
  <si>
    <t xml:space="preserve">    Budget 2023-24</t>
  </si>
  <si>
    <t>Staff per 1,000 population</t>
  </si>
  <si>
    <t>Population (as of 30 June each year)</t>
  </si>
  <si>
    <t>CEO Remuneration</t>
  </si>
  <si>
    <t>Local Council</t>
  </si>
  <si>
    <t>Total FTE</t>
  </si>
  <si>
    <t>Average Salary</t>
  </si>
  <si>
    <t>PROFIT</t>
  </si>
  <si>
    <t>in Annual Report</t>
  </si>
  <si>
    <t>costs</t>
  </si>
  <si>
    <t>2021-2022</t>
  </si>
  <si>
    <t>Metropolitan &amp; Inner City – 22 councils</t>
  </si>
  <si>
    <t>Brimbank</t>
  </si>
  <si>
    <t>Metro  (3)</t>
  </si>
  <si>
    <t>$410-420k</t>
  </si>
  <si>
    <t>Monash</t>
  </si>
  <si>
    <t>$480-490k</t>
  </si>
  <si>
    <t>Moreland / Merri-bek</t>
  </si>
  <si>
    <t>$370-380k</t>
  </si>
  <si>
    <t>Whitehorse</t>
  </si>
  <si>
    <t>Boroondara</t>
  </si>
  <si>
    <t>Inner SE Metro (3)</t>
  </si>
  <si>
    <t>Knox</t>
  </si>
  <si>
    <t>$330-340k</t>
  </si>
  <si>
    <t>Greater Dandenong</t>
  </si>
  <si>
    <t>$440-450k</t>
  </si>
  <si>
    <t>Kingston</t>
  </si>
  <si>
    <t>$280-290k</t>
  </si>
  <si>
    <t>City of Melbourne (cat.4)</t>
  </si>
  <si>
    <t>Inner Metro  (4)</t>
  </si>
  <si>
    <t>$530-540k</t>
  </si>
  <si>
    <t>Glen Eira</t>
  </si>
  <si>
    <t>Darebin</t>
  </si>
  <si>
    <t>$390-400k</t>
  </si>
  <si>
    <t>Frankston</t>
  </si>
  <si>
    <t>$380-390k</t>
  </si>
  <si>
    <t>Banyule</t>
  </si>
  <si>
    <t>Manningham</t>
  </si>
  <si>
    <t>$340-350k</t>
  </si>
  <si>
    <t>Moonee Valley</t>
  </si>
  <si>
    <t>Maroondah (cat.2)</t>
  </si>
  <si>
    <t>Metro  (2)</t>
  </si>
  <si>
    <t>$400-410k</t>
  </si>
  <si>
    <t>Stonnington</t>
  </si>
  <si>
    <t>$420-430k</t>
  </si>
  <si>
    <t>Port Phillip</t>
  </si>
  <si>
    <t>Inner Metro  (3)</t>
  </si>
  <si>
    <t>Bayside (cat.2)</t>
  </si>
  <si>
    <t>Inner SE Metro (2)</t>
  </si>
  <si>
    <t>Hobsons Bay (cat.2)</t>
  </si>
  <si>
    <t>$290-300k</t>
  </si>
  <si>
    <t>Yarra City</t>
  </si>
  <si>
    <t>Maribyrnong (cat.2)</t>
  </si>
  <si>
    <t>$360-370k</t>
  </si>
  <si>
    <t>Interface Councils (9 councils that form a ring around metro Melbourne)</t>
  </si>
  <si>
    <t>Casey (in administration)</t>
  </si>
  <si>
    <t>Interface  (3)</t>
  </si>
  <si>
    <t>Wyndham</t>
  </si>
  <si>
    <t>Hume</t>
  </si>
  <si>
    <t>$550-560k</t>
  </si>
  <si>
    <t>Whittlesea (in administration)</t>
  </si>
  <si>
    <t>Melton</t>
  </si>
  <si>
    <t>$425k**</t>
  </si>
  <si>
    <t xml:space="preserve">         $400-410k*</t>
  </si>
  <si>
    <t>Cardinia Shire</t>
  </si>
  <si>
    <t>Nillumbik Shire (cat.2)</t>
  </si>
  <si>
    <t>Interface  (2)</t>
  </si>
  <si>
    <t>Category 3 Councils with 9 or 11 Councillors</t>
  </si>
  <si>
    <t>Greater Geelong (City)</t>
  </si>
  <si>
    <t>G21</t>
  </si>
  <si>
    <t>$450-460k</t>
  </si>
  <si>
    <t>Greater Bendigo (City)</t>
  </si>
  <si>
    <t>Loddon Mallee Sth</t>
  </si>
  <si>
    <t>Ballarat (City)</t>
  </si>
  <si>
    <t>Central Highlands</t>
  </si>
  <si>
    <r>
      <rPr>
        <b/>
        <sz val="10"/>
        <color rgb="FFD62E4E"/>
        <rFont val="Arial"/>
        <family val="2"/>
      </rPr>
      <t xml:space="preserve">Category 2 Councils with </t>
    </r>
    <r>
      <rPr>
        <b/>
        <sz val="10"/>
        <color rgb="FFBF0041"/>
        <rFont val="Arial"/>
        <family val="2"/>
      </rPr>
      <t>9 Councillors</t>
    </r>
  </si>
  <si>
    <t>Latrobe (Vic.), City</t>
  </si>
  <si>
    <t>Gippsland</t>
  </si>
  <si>
    <t>Greater Shepparton City</t>
  </si>
  <si>
    <t>$310-320k</t>
  </si>
  <si>
    <t>Baw Baw Shire</t>
  </si>
  <si>
    <t>$300-310k</t>
  </si>
  <si>
    <t>Mildura Rural City</t>
  </si>
  <si>
    <t>Loddon Mallee Nth</t>
  </si>
  <si>
    <t>$320-330k</t>
  </si>
  <si>
    <t>Macedon Ranges Shire</t>
  </si>
  <si>
    <t>Mitchell Shire</t>
  </si>
  <si>
    <t>East Gippsland Shire</t>
  </si>
  <si>
    <t>Wellington Shire</t>
  </si>
  <si>
    <t>Bass Coast Shire</t>
  </si>
  <si>
    <t>Surf Coast Shire</t>
  </si>
  <si>
    <t>$350-360k</t>
  </si>
  <si>
    <t>Campaspe Shire*</t>
  </si>
  <si>
    <t>$630-640k*</t>
  </si>
  <si>
    <t>South Gippsland Shire</t>
  </si>
  <si>
    <r>
      <rPr>
        <sz val="10"/>
        <color rgb="FF000000"/>
        <rFont val="Arial"/>
        <family val="2"/>
      </rPr>
      <t xml:space="preserve">Moira Shire </t>
    </r>
    <r>
      <rPr>
        <sz val="9"/>
        <color rgb="FF000000"/>
        <rFont val="Arial"/>
        <family val="2"/>
      </rPr>
      <t>(Commissioners)</t>
    </r>
  </si>
  <si>
    <r>
      <rPr>
        <b/>
        <sz val="10"/>
        <color rgb="FFD62E4E"/>
        <rFont val="Arial"/>
        <family val="2"/>
      </rPr>
      <t xml:space="preserve">Category 2 Councils with </t>
    </r>
    <r>
      <rPr>
        <b/>
        <sz val="10"/>
        <color rgb="FFBF0041"/>
        <rFont val="Arial"/>
        <family val="2"/>
      </rPr>
      <t>7 Councillors</t>
    </r>
  </si>
  <si>
    <t>Wodonga City</t>
  </si>
  <si>
    <t>Moorabool Shire</t>
  </si>
  <si>
    <t>Warrnambool City</t>
  </si>
  <si>
    <t>Great South Coast</t>
  </si>
  <si>
    <t>Wangaratta Rural City</t>
  </si>
  <si>
    <t>Golden Plains Shire</t>
  </si>
  <si>
    <t>Colac Otway Shire</t>
  </si>
  <si>
    <t>$260-270k</t>
  </si>
  <si>
    <t>Swan Hill Rural City</t>
  </si>
  <si>
    <t>Horsham Rural City</t>
  </si>
  <si>
    <t>Wimmera Sth Mallee</t>
  </si>
  <si>
    <t>Glenelg Shire</t>
  </si>
  <si>
    <t>Moyne Shire</t>
  </si>
  <si>
    <t>$240-250k</t>
  </si>
  <si>
    <r>
      <rPr>
        <b/>
        <sz val="10"/>
        <color rgb="FFD62E4E"/>
        <rFont val="Arial"/>
        <family val="2"/>
      </rPr>
      <t xml:space="preserve">Category 1 Councils with </t>
    </r>
    <r>
      <rPr>
        <b/>
        <sz val="10"/>
        <color rgb="FFBF0041"/>
        <rFont val="Arial"/>
        <family val="2"/>
      </rPr>
      <t>7 Councillors</t>
    </r>
  </si>
  <si>
    <t>Mount Alexander Shire</t>
  </si>
  <si>
    <t>Indigo Shire</t>
  </si>
  <si>
    <t>$230-240k</t>
  </si>
  <si>
    <t>Hepburn Shire</t>
  </si>
  <si>
    <t>Southern Grampians Shire</t>
  </si>
  <si>
    <t>Corangamite Shire</t>
  </si>
  <si>
    <t>Murrindindi Shire</t>
  </si>
  <si>
    <t>Benalla Rural City</t>
  </si>
  <si>
    <t>Central Goldfields Shire</t>
  </si>
  <si>
    <t>$250-260k</t>
  </si>
  <si>
    <t>Alpine Shire</t>
  </si>
  <si>
    <t>$270-280k</t>
  </si>
  <si>
    <t>Northern Grampians Shire</t>
  </si>
  <si>
    <t>Ararat Rural City</t>
  </si>
  <si>
    <t>Strathbogie Shire</t>
  </si>
  <si>
    <t>Gannawarra Shire</t>
  </si>
  <si>
    <t>Yarriambiack Shire</t>
  </si>
  <si>
    <t>$190-200k</t>
  </si>
  <si>
    <t>Buloke Shire</t>
  </si>
  <si>
    <t>$140-150k</t>
  </si>
  <si>
    <r>
      <rPr>
        <b/>
        <sz val="10"/>
        <color rgb="FFD62E4E"/>
        <rFont val="Arial"/>
        <family val="2"/>
      </rPr>
      <t xml:space="preserve">Category 1 Councils with </t>
    </r>
    <r>
      <rPr>
        <b/>
        <sz val="10"/>
        <color rgb="FFBF0041"/>
        <rFont val="Arial"/>
        <family val="2"/>
      </rPr>
      <t>5 Councillors  (except Hindmarsh has 6)</t>
    </r>
  </si>
  <si>
    <t>Hindmarsh Shire</t>
  </si>
  <si>
    <t>Mansfield Shire</t>
  </si>
  <si>
    <t>Loddon Shire</t>
  </si>
  <si>
    <t>Pyrenees Shire</t>
  </si>
  <si>
    <t>Towong Shire</t>
  </si>
  <si>
    <t>West Wimmera Shire</t>
  </si>
  <si>
    <t>$220-230k</t>
  </si>
  <si>
    <t>Queenscliffe Borough</t>
  </si>
  <si>
    <t>--</t>
  </si>
  <si>
    <t>Total Employment Cost</t>
  </si>
  <si>
    <t>Total Employee</t>
  </si>
  <si>
    <t>employees</t>
  </si>
  <si>
    <t>Mornington Peninsula</t>
  </si>
  <si>
    <t>Yarra Ranges Shire</t>
  </si>
  <si>
    <t>Merri-bek / Moreland</t>
  </si>
  <si>
    <t>FTE = Full-time equivalent</t>
  </si>
  <si>
    <t>Source of information:  Budget 2023-24 of each council.  Total staff numbers and total employee costs, from the Statement of Human Resources. Profit refers to the Total Comprehensive Result</t>
  </si>
  <si>
    <t xml:space="preserve">                                     from the Comprehensive Income Statement. Population data is from the ABS, Population Estimates by Local Government Area (Estimated Resident Population)</t>
  </si>
  <si>
    <t xml:space="preserve">       Average employee costs by Council – for financial year 2023-24</t>
  </si>
  <si>
    <t xml:space="preserve"> Council Cohort</t>
  </si>
  <si>
    <t xml:space="preserve"> (and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</si>
</sst>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C09]#,##0.00;[Red]\-[$$-C09]#,##0.00"/>
    <numFmt numFmtId="165" formatCode="[$$-C09]#,##0;[Red]\-[$$-C09]#,##0"/>
    <numFmt numFmtId="166" formatCode="_-&quot;$&quot;* #,##0_-;\-&quot;$&quot;* #,##0_-;_-&quot;$&quot;* &quot;-&quot;??_-;_-@_-"/>
    <numFmt numFmtId="168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</font>
    <font>
      <b/>
      <sz val="12"/>
      <color rgb="FF1C1C1C"/>
      <name val="Arial"/>
      <family val="2"/>
    </font>
    <font>
      <b/>
      <sz val="10"/>
      <name val="Arial"/>
      <family val="2"/>
    </font>
    <font>
      <b/>
      <sz val="10"/>
      <color rgb="FFD62E4E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sz val="10"/>
      <color rgb="FFBF004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  <fill>
      <patternFill patternType="solid">
        <fgColor rgb="FFFFFF6D"/>
        <bgColor rgb="FFFFFFA6"/>
      </patternFill>
    </fill>
    <fill>
      <patternFill patternType="solid">
        <fgColor rgb="FFFFE994"/>
        <bgColor rgb="FFFFFF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5983B0"/>
      </left>
      <right/>
      <top style="thin">
        <color rgb="FF5983B0"/>
      </top>
      <bottom/>
      <diagonal/>
    </border>
    <border>
      <left/>
      <right/>
      <top style="thin">
        <color rgb="FF5983B0"/>
      </top>
      <bottom/>
      <diagonal/>
    </border>
    <border>
      <left/>
      <right style="thin">
        <color rgb="FF5983B0"/>
      </right>
      <top style="thin">
        <color rgb="FF5983B0"/>
      </top>
      <bottom/>
      <diagonal/>
    </border>
    <border>
      <left style="thin">
        <color rgb="FF5983B0"/>
      </left>
      <right/>
      <top/>
      <bottom/>
      <diagonal/>
    </border>
    <border>
      <left/>
      <right style="thin">
        <color rgb="FF5983B0"/>
      </right>
      <top/>
      <bottom/>
      <diagonal/>
    </border>
    <border>
      <left style="thin">
        <color rgb="FF5983B0"/>
      </left>
      <right/>
      <top/>
      <bottom style="thin">
        <color rgb="FF5983B0"/>
      </bottom>
      <diagonal/>
    </border>
    <border>
      <left/>
      <right/>
      <top/>
      <bottom style="thin">
        <color rgb="FF5983B0"/>
      </bottom>
      <diagonal/>
    </border>
    <border>
      <left/>
      <right style="thin">
        <color rgb="FF5983B0"/>
      </right>
      <top/>
      <bottom style="thin">
        <color rgb="FF5983B0"/>
      </bottom>
      <diagonal/>
    </border>
    <border>
      <left style="thin">
        <color rgb="FF5983B0"/>
      </left>
      <right/>
      <top style="thin">
        <color rgb="FF5983B0"/>
      </top>
      <bottom style="thin">
        <color rgb="FF5983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2A6099"/>
      </top>
      <bottom/>
      <diagonal/>
    </border>
    <border>
      <left/>
      <right/>
      <top/>
      <bottom style="thin">
        <color rgb="FF2A6099"/>
      </bottom>
      <diagonal/>
    </border>
  </borders>
  <cellStyleXfs count="4">
    <xf numFmtId="0" fontId="0" fillId="0" borderId="0"/>
    <xf numFmtId="44" fontId="1" fillId="0" borderId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4" xfId="0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2" borderId="6" xfId="0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3" borderId="7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10" fillId="0" borderId="0" xfId="0" applyNumberFormat="1" applyFont="1" applyAlignment="1">
      <alignment horizontal="left" vertical="center" wrapText="1" readingOrder="1"/>
    </xf>
    <xf numFmtId="3" fontId="0" fillId="0" borderId="0" xfId="0" applyNumberFormat="1" applyAlignment="1">
      <alignment horizontal="right" vertical="center" wrapText="1" readingOrder="1"/>
    </xf>
    <xf numFmtId="3" fontId="0" fillId="0" borderId="0" xfId="0" applyNumberFormat="1" applyAlignment="1">
      <alignment horizontal="center" vertical="center" wrapText="1" readingOrder="1"/>
    </xf>
    <xf numFmtId="166" fontId="3" fillId="0" borderId="0" xfId="1" applyNumberFormat="1" applyFont="1"/>
    <xf numFmtId="166" fontId="3" fillId="0" borderId="2" xfId="1" applyNumberFormat="1" applyFont="1" applyBorder="1" applyAlignment="1">
      <alignment vertical="center"/>
    </xf>
    <xf numFmtId="166" fontId="3" fillId="0" borderId="0" xfId="1" applyNumberFormat="1" applyFont="1" applyAlignment="1">
      <alignment horizontal="center"/>
    </xf>
    <xf numFmtId="166" fontId="3" fillId="0" borderId="7" xfId="1" applyNumberFormat="1" applyFont="1" applyBorder="1" applyAlignment="1">
      <alignment horizontal="center" vertical="top"/>
    </xf>
    <xf numFmtId="166" fontId="3" fillId="0" borderId="0" xfId="1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166" fontId="3" fillId="0" borderId="11" xfId="1" applyNumberFormat="1" applyFont="1" applyBorder="1"/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10" fillId="2" borderId="10" xfId="0" applyNumberFormat="1" applyFont="1" applyFill="1" applyBorder="1" applyAlignment="1">
      <alignment horizontal="left" vertical="center" wrapText="1" readingOrder="1"/>
    </xf>
    <xf numFmtId="0" fontId="3" fillId="2" borderId="10" xfId="0" applyFont="1" applyFill="1" applyBorder="1"/>
    <xf numFmtId="166" fontId="3" fillId="0" borderId="10" xfId="1" applyNumberFormat="1" applyFont="1" applyBorder="1"/>
    <xf numFmtId="166" fontId="3" fillId="9" borderId="10" xfId="1" applyNumberFormat="1" applyFont="1" applyFill="1" applyBorder="1"/>
    <xf numFmtId="166" fontId="3" fillId="7" borderId="10" xfId="1" applyNumberFormat="1" applyFont="1" applyFill="1" applyBorder="1"/>
    <xf numFmtId="3" fontId="0" fillId="2" borderId="10" xfId="0" applyNumberFormat="1" applyFill="1" applyBorder="1" applyAlignment="1">
      <alignment horizontal="right" vertical="center" wrapText="1" readingOrder="1"/>
    </xf>
    <xf numFmtId="3" fontId="0" fillId="2" borderId="10" xfId="0" applyNumberFormat="1" applyFill="1" applyBorder="1" applyAlignment="1">
      <alignment horizontal="center" vertical="center" wrapText="1" readingOrder="1"/>
    </xf>
    <xf numFmtId="3" fontId="5" fillId="2" borderId="10" xfId="0" applyNumberFormat="1" applyFont="1" applyFill="1" applyBorder="1" applyAlignment="1">
      <alignment horizontal="right" vertical="center" readingOrder="1"/>
    </xf>
    <xf numFmtId="3" fontId="10" fillId="0" borderId="10" xfId="0" applyNumberFormat="1" applyFont="1" applyBorder="1" applyAlignment="1">
      <alignment horizontal="left" vertical="center" wrapText="1" readingOrder="1"/>
    </xf>
    <xf numFmtId="0" fontId="3" fillId="0" borderId="10" xfId="0" applyFont="1" applyBorder="1"/>
    <xf numFmtId="3" fontId="0" fillId="0" borderId="10" xfId="0" applyNumberFormat="1" applyBorder="1" applyAlignment="1">
      <alignment horizontal="right" vertical="center" wrapText="1" readingOrder="1"/>
    </xf>
    <xf numFmtId="3" fontId="0" fillId="0" borderId="10" xfId="0" applyNumberForma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3" fontId="10" fillId="0" borderId="10" xfId="0" applyNumberFormat="1" applyFont="1" applyBorder="1" applyAlignment="1">
      <alignment horizontal="left" vertical="center" readingOrder="1"/>
    </xf>
    <xf numFmtId="3" fontId="5" fillId="2" borderId="10" xfId="0" applyNumberFormat="1" applyFont="1" applyFill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right" vertical="center" readingOrder="1"/>
    </xf>
    <xf numFmtId="166" fontId="3" fillId="8" borderId="11" xfId="1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center" vertical="center" wrapText="1" readingOrder="1"/>
    </xf>
    <xf numFmtId="3" fontId="0" fillId="0" borderId="3" xfId="0" applyNumberFormat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166" fontId="3" fillId="0" borderId="0" xfId="1" applyNumberFormat="1" applyFont="1" applyBorder="1"/>
    <xf numFmtId="0" fontId="5" fillId="0" borderId="5" xfId="0" applyFont="1" applyBorder="1" applyAlignment="1">
      <alignment vertical="center"/>
    </xf>
    <xf numFmtId="166" fontId="3" fillId="9" borderId="10" xfId="1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horizontal="left" vertical="center" readingOrder="1"/>
    </xf>
    <xf numFmtId="166" fontId="3" fillId="0" borderId="11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166" fontId="3" fillId="0" borderId="10" xfId="1" applyNumberFormat="1" applyFont="1" applyBorder="1" applyAlignment="1">
      <alignment vertical="center"/>
    </xf>
    <xf numFmtId="166" fontId="3" fillId="7" borderId="10" xfId="1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66" fontId="12" fillId="7" borderId="10" xfId="1" applyNumberFormat="1" applyFont="1" applyFill="1" applyBorder="1"/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vertical="center"/>
    </xf>
    <xf numFmtId="166" fontId="3" fillId="9" borderId="10" xfId="1" applyNumberFormat="1" applyFont="1" applyFill="1" applyBorder="1" applyAlignment="1">
      <alignment horizontal="center" vertical="center"/>
    </xf>
    <xf numFmtId="166" fontId="3" fillId="7" borderId="10" xfId="1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166" fontId="3" fillId="9" borderId="2" xfId="1" applyNumberFormat="1" applyFont="1" applyFill="1" applyBorder="1" applyAlignment="1">
      <alignment vertical="center"/>
    </xf>
    <xf numFmtId="166" fontId="3" fillId="9" borderId="0" xfId="1" applyNumberFormat="1" applyFont="1" applyFill="1" applyAlignment="1">
      <alignment horizontal="center"/>
    </xf>
    <xf numFmtId="166" fontId="3" fillId="9" borderId="7" xfId="1" applyNumberFormat="1" applyFont="1" applyFill="1" applyBorder="1" applyAlignment="1">
      <alignment horizontal="center" vertical="top"/>
    </xf>
    <xf numFmtId="166" fontId="3" fillId="10" borderId="2" xfId="1" applyNumberFormat="1" applyFont="1" applyFill="1" applyBorder="1" applyAlignment="1">
      <alignment vertical="center"/>
    </xf>
    <xf numFmtId="166" fontId="3" fillId="10" borderId="0" xfId="1" applyNumberFormat="1" applyFont="1" applyFill="1" applyAlignment="1">
      <alignment horizontal="center"/>
    </xf>
    <xf numFmtId="166" fontId="3" fillId="10" borderId="7" xfId="1" applyNumberFormat="1" applyFont="1" applyFill="1" applyBorder="1" applyAlignment="1">
      <alignment vertical="top"/>
    </xf>
    <xf numFmtId="0" fontId="12" fillId="0" borderId="10" xfId="0" applyFont="1" applyBorder="1" applyAlignment="1">
      <alignment vertical="center"/>
    </xf>
    <xf numFmtId="166" fontId="12" fillId="0" borderId="10" xfId="1" applyNumberFormat="1" applyFont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3" fillId="10" borderId="10" xfId="0" applyFont="1" applyFill="1" applyBorder="1" applyAlignment="1">
      <alignment horizontal="center" vertical="center"/>
    </xf>
    <xf numFmtId="0" fontId="0" fillId="11" borderId="10" xfId="0" applyFill="1" applyBorder="1" applyAlignment="1">
      <alignment vertical="center"/>
    </xf>
    <xf numFmtId="0" fontId="3" fillId="11" borderId="10" xfId="0" applyFont="1" applyFill="1" applyBorder="1" applyAlignment="1">
      <alignment horizontal="center" vertical="center"/>
    </xf>
    <xf numFmtId="166" fontId="3" fillId="10" borderId="10" xfId="1" applyNumberFormat="1" applyFont="1" applyFill="1" applyBorder="1" applyAlignment="1">
      <alignment horizontal="center" vertical="center"/>
    </xf>
    <xf numFmtId="166" fontId="3" fillId="10" borderId="10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166" fontId="3" fillId="9" borderId="10" xfId="1" applyNumberFormat="1" applyFont="1" applyFill="1" applyBorder="1" applyAlignment="1">
      <alignment horizontal="center"/>
    </xf>
    <xf numFmtId="166" fontId="3" fillId="10" borderId="10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vertical="top"/>
    </xf>
    <xf numFmtId="166" fontId="3" fillId="9" borderId="10" xfId="1" applyNumberFormat="1" applyFont="1" applyFill="1" applyBorder="1" applyAlignment="1">
      <alignment horizontal="center" vertical="top"/>
    </xf>
    <xf numFmtId="166" fontId="3" fillId="10" borderId="10" xfId="1" applyNumberFormat="1" applyFont="1" applyFill="1" applyBorder="1" applyAlignment="1">
      <alignment vertical="top"/>
    </xf>
    <xf numFmtId="2" fontId="3" fillId="0" borderId="0" xfId="1" applyNumberFormat="1" applyFont="1"/>
    <xf numFmtId="2" fontId="12" fillId="8" borderId="10" xfId="2" applyNumberFormat="1" applyFont="1" applyFill="1" applyBorder="1" applyAlignment="1">
      <alignment horizontal="center" vertical="center"/>
    </xf>
    <xf numFmtId="166" fontId="3" fillId="8" borderId="0" xfId="1" applyNumberFormat="1" applyFont="1" applyFill="1" applyBorder="1"/>
    <xf numFmtId="166" fontId="3" fillId="8" borderId="0" xfId="1" applyNumberFormat="1" applyFont="1" applyFill="1" applyBorder="1" applyAlignment="1">
      <alignment vertical="center"/>
    </xf>
    <xf numFmtId="3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5" fillId="8" borderId="5" xfId="0" applyFont="1" applyFill="1" applyBorder="1" applyAlignment="1">
      <alignment vertical="center" wrapText="1"/>
    </xf>
    <xf numFmtId="166" fontId="3" fillId="8" borderId="10" xfId="1" applyNumberFormat="1" applyFont="1" applyFill="1" applyBorder="1"/>
    <xf numFmtId="0" fontId="0" fillId="8" borderId="10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 wrapText="1" readingOrder="1"/>
    </xf>
    <xf numFmtId="3" fontId="0" fillId="4" borderId="10" xfId="0" applyNumberForma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 wrapText="1" readingOrder="1"/>
    </xf>
    <xf numFmtId="0" fontId="0" fillId="5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3" fontId="0" fillId="3" borderId="2" xfId="0" applyNumberFormat="1" applyFill="1" applyBorder="1" applyAlignment="1">
      <alignment horizontal="center" vertical="center" wrapText="1" readingOrder="1"/>
    </xf>
    <xf numFmtId="3" fontId="0" fillId="6" borderId="10" xfId="0" applyNumberFormat="1" applyFill="1" applyBorder="1" applyAlignment="1">
      <alignment horizontal="center" vertical="center" wrapText="1" readingOrder="1"/>
    </xf>
    <xf numFmtId="166" fontId="3" fillId="8" borderId="10" xfId="1" applyNumberFormat="1" applyFont="1" applyFill="1" applyBorder="1" applyAlignment="1">
      <alignment horizontal="center" vertical="center"/>
    </xf>
    <xf numFmtId="0" fontId="5" fillId="12" borderId="0" xfId="0" applyFont="1" applyFill="1" applyAlignment="1">
      <alignment vertical="center"/>
    </xf>
    <xf numFmtId="0" fontId="0" fillId="12" borderId="10" xfId="0" applyFill="1" applyBorder="1" applyAlignment="1">
      <alignment vertical="center"/>
    </xf>
    <xf numFmtId="0" fontId="3" fillId="12" borderId="10" xfId="0" applyFont="1" applyFill="1" applyBorder="1" applyAlignment="1">
      <alignment vertical="center"/>
    </xf>
    <xf numFmtId="166" fontId="3" fillId="12" borderId="10" xfId="1" applyNumberFormat="1" applyFont="1" applyFill="1" applyBorder="1" applyAlignment="1">
      <alignment vertical="center"/>
    </xf>
    <xf numFmtId="166" fontId="3" fillId="12" borderId="10" xfId="1" applyNumberFormat="1" applyFont="1" applyFill="1" applyBorder="1" applyAlignment="1">
      <alignment horizontal="center" vertical="center"/>
    </xf>
    <xf numFmtId="2" fontId="12" fillId="12" borderId="10" xfId="2" applyNumberFormat="1" applyFont="1" applyFill="1" applyBorder="1" applyAlignment="1">
      <alignment horizontal="center" vertical="center"/>
    </xf>
    <xf numFmtId="3" fontId="0" fillId="12" borderId="10" xfId="0" applyNumberForma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166" fontId="3" fillId="12" borderId="0" xfId="1" applyNumberFormat="1" applyFont="1" applyFill="1" applyAlignment="1">
      <alignment vertical="center"/>
    </xf>
    <xf numFmtId="3" fontId="0" fillId="12" borderId="0" xfId="0" applyNumberFormat="1" applyFill="1" applyAlignment="1">
      <alignment horizontal="center" vertical="center"/>
    </xf>
    <xf numFmtId="0" fontId="7" fillId="12" borderId="0" xfId="0" applyFont="1" applyFill="1"/>
    <xf numFmtId="0" fontId="0" fillId="12" borderId="0" xfId="0" applyFill="1"/>
    <xf numFmtId="0" fontId="3" fillId="12" borderId="0" xfId="0" applyFont="1" applyFill="1"/>
    <xf numFmtId="166" fontId="3" fillId="12" borderId="0" xfId="1" applyNumberFormat="1" applyFont="1" applyFill="1"/>
    <xf numFmtId="166" fontId="3" fillId="12" borderId="12" xfId="1" applyNumberFormat="1" applyFont="1" applyFill="1" applyBorder="1" applyAlignment="1">
      <alignment vertical="center"/>
    </xf>
    <xf numFmtId="2" fontId="3" fillId="8" borderId="10" xfId="2" applyNumberFormat="1" applyFont="1" applyFill="1" applyBorder="1" applyAlignment="1">
      <alignment horizontal="center" vertical="center"/>
    </xf>
    <xf numFmtId="2" fontId="3" fillId="12" borderId="10" xfId="2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3" fontId="10" fillId="13" borderId="10" xfId="0" applyNumberFormat="1" applyFont="1" applyFill="1" applyBorder="1" applyAlignment="1">
      <alignment horizontal="left" vertical="center" wrapText="1" readingOrder="1"/>
    </xf>
    <xf numFmtId="0" fontId="3" fillId="13" borderId="10" xfId="0" applyFont="1" applyFill="1" applyBorder="1"/>
    <xf numFmtId="166" fontId="3" fillId="13" borderId="10" xfId="1" applyNumberFormat="1" applyFont="1" applyFill="1" applyBorder="1"/>
    <xf numFmtId="2" fontId="3" fillId="13" borderId="10" xfId="2" applyNumberFormat="1" applyFont="1" applyFill="1" applyBorder="1" applyAlignment="1">
      <alignment horizontal="center" vertical="center"/>
    </xf>
    <xf numFmtId="3" fontId="0" fillId="13" borderId="10" xfId="0" applyNumberFormat="1" applyFill="1" applyBorder="1" applyAlignment="1">
      <alignment horizontal="right" vertical="center" wrapText="1" readingOrder="1"/>
    </xf>
    <xf numFmtId="3" fontId="0" fillId="13" borderId="10" xfId="0" applyNumberFormat="1" applyFill="1" applyBorder="1" applyAlignment="1">
      <alignment horizontal="center" vertical="center" wrapText="1" readingOrder="1"/>
    </xf>
    <xf numFmtId="3" fontId="5" fillId="13" borderId="10" xfId="0" applyNumberFormat="1" applyFont="1" applyFill="1" applyBorder="1" applyAlignment="1">
      <alignment horizontal="center" vertical="center" readingOrder="1"/>
    </xf>
    <xf numFmtId="2" fontId="3" fillId="14" borderId="10" xfId="2" applyNumberFormat="1" applyFont="1" applyFill="1" applyBorder="1" applyAlignment="1">
      <alignment horizontal="center" vertical="center"/>
    </xf>
    <xf numFmtId="166" fontId="3" fillId="14" borderId="2" xfId="1" applyNumberFormat="1" applyFont="1" applyFill="1" applyBorder="1" applyAlignment="1">
      <alignment horizontal="center" vertical="center" wrapText="1"/>
    </xf>
    <xf numFmtId="166" fontId="3" fillId="14" borderId="0" xfId="1" applyNumberFormat="1" applyFont="1" applyFill="1" applyBorder="1" applyAlignment="1">
      <alignment horizontal="center" vertical="center" wrapText="1"/>
    </xf>
    <xf numFmtId="166" fontId="3" fillId="14" borderId="7" xfId="1" applyNumberFormat="1" applyFont="1" applyFill="1" applyBorder="1" applyAlignment="1">
      <alignment horizontal="center" vertical="center" wrapText="1"/>
    </xf>
    <xf numFmtId="168" fontId="3" fillId="0" borderId="10" xfId="3" applyNumberFormat="1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D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D62E4E"/>
      <rgbColor rgb="FFFFFFD7"/>
      <rgbColor rgb="FFDEE6E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E994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MK104"/>
  <sheetViews>
    <sheetView tabSelected="1" topLeftCell="B72" zoomScale="90" zoomScaleNormal="90" workbookViewId="0">
      <selection activeCell="X88" sqref="X88"/>
    </sheetView>
  </sheetViews>
  <sheetFormatPr defaultColWidth="11.5703125" defaultRowHeight="12.75" x14ac:dyDescent="0.2"/>
  <cols>
    <col min="2" max="2" width="15.42578125" customWidth="1"/>
    <col min="3" max="3" width="2.28515625" customWidth="1"/>
    <col min="4" max="4" width="26.85546875" customWidth="1"/>
    <col min="5" max="5" width="11.7109375" style="16" customWidth="1"/>
    <col min="6" max="6" width="18.28515625" style="48" bestFit="1" customWidth="1"/>
    <col min="7" max="7" width="16.28515625" style="48" bestFit="1" customWidth="1"/>
    <col min="8" max="8" width="16.42578125" style="48" customWidth="1"/>
    <col min="9" max="9" width="14" style="48" customWidth="1"/>
    <col min="10" max="11" width="11.7109375" customWidth="1"/>
    <col min="12" max="12" width="2.42578125" customWidth="1"/>
    <col min="13" max="13" width="17.5703125" bestFit="1" customWidth="1"/>
    <col min="14" max="14" width="4.42578125" customWidth="1"/>
    <col min="15" max="15" width="2.7109375" customWidth="1"/>
    <col min="16" max="16" width="3.28515625" customWidth="1"/>
    <col min="17" max="17" width="17.28515625" customWidth="1"/>
    <col min="18" max="18" width="18" customWidth="1"/>
    <col min="19" max="19" width="2.140625" customWidth="1"/>
    <col min="22" max="22" width="2.5703125" customWidth="1"/>
    <col min="23" max="23" width="14.5703125" customWidth="1"/>
  </cols>
  <sheetData>
    <row r="3" spans="3:1025" ht="15.75" x14ac:dyDescent="0.25">
      <c r="C3" s="1" t="s">
        <v>151</v>
      </c>
    </row>
    <row r="4" spans="3:1025" ht="22.7" customHeight="1" x14ac:dyDescent="0.2"/>
    <row r="5" spans="3:1025" s="2" customFormat="1" ht="17.100000000000001" customHeight="1" x14ac:dyDescent="0.2">
      <c r="C5" s="3"/>
      <c r="D5" s="4"/>
      <c r="E5" s="4" t="s">
        <v>0</v>
      </c>
      <c r="F5" s="49"/>
      <c r="G5" s="102"/>
      <c r="H5" s="105"/>
      <c r="I5" s="180" t="s">
        <v>1</v>
      </c>
      <c r="J5" s="5"/>
      <c r="K5" s="6" t="s">
        <v>2</v>
      </c>
      <c r="L5" s="4"/>
      <c r="M5" s="7"/>
      <c r="N5" s="8"/>
      <c r="Q5" s="9" t="s">
        <v>3</v>
      </c>
      <c r="R5" s="10"/>
      <c r="S5" s="8"/>
      <c r="T5" s="11"/>
      <c r="U5" s="10"/>
      <c r="V5" s="8"/>
      <c r="W5" s="8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</row>
    <row r="6" spans="3:1025" ht="12.75" customHeight="1" x14ac:dyDescent="0.2">
      <c r="C6" s="12"/>
      <c r="D6" s="13" t="s">
        <v>4</v>
      </c>
      <c r="E6" s="14" t="s">
        <v>5</v>
      </c>
      <c r="F6" s="50" t="s">
        <v>143</v>
      </c>
      <c r="G6" s="103" t="s">
        <v>6</v>
      </c>
      <c r="H6" s="106" t="s">
        <v>7</v>
      </c>
      <c r="I6" s="181"/>
      <c r="J6" s="14">
        <v>2022</v>
      </c>
      <c r="K6" s="14">
        <v>2021</v>
      </c>
      <c r="L6" s="13"/>
      <c r="M6" s="15" t="s">
        <v>152</v>
      </c>
      <c r="N6" s="16"/>
      <c r="Q6" s="17" t="s">
        <v>8</v>
      </c>
      <c r="R6" s="18"/>
      <c r="S6" s="16"/>
      <c r="T6" s="18"/>
      <c r="U6" s="18"/>
      <c r="V6" s="16"/>
      <c r="W6" s="16"/>
    </row>
    <row r="7" spans="3:1025" s="19" customFormat="1" ht="13.35" customHeight="1" x14ac:dyDescent="0.2">
      <c r="C7" s="20"/>
      <c r="D7" s="21"/>
      <c r="E7" s="22" t="s">
        <v>144</v>
      </c>
      <c r="F7" s="51" t="s">
        <v>9</v>
      </c>
      <c r="G7" s="104"/>
      <c r="H7" s="107"/>
      <c r="I7" s="182"/>
      <c r="J7" s="22"/>
      <c r="K7" s="22"/>
      <c r="L7" s="21"/>
      <c r="M7" s="23" t="s">
        <v>153</v>
      </c>
      <c r="N7" s="24"/>
      <c r="Q7" s="25" t="s">
        <v>10</v>
      </c>
      <c r="R7" s="26"/>
      <c r="S7" s="24"/>
      <c r="T7" s="26"/>
      <c r="U7" s="26"/>
      <c r="V7" s="24"/>
      <c r="W7" s="24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3:1025" s="2" customFormat="1" ht="9.9499999999999993" customHeight="1" x14ac:dyDescent="0.2">
      <c r="E8" s="8"/>
      <c r="F8" s="52"/>
      <c r="G8" s="52"/>
      <c r="H8" s="52"/>
      <c r="I8" s="52"/>
      <c r="J8" s="27"/>
      <c r="K8" s="27"/>
      <c r="Q8" s="28"/>
      <c r="T8" s="27"/>
      <c r="U8" s="27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3:1025" s="2" customFormat="1" ht="17.100000000000001" customHeight="1" x14ac:dyDescent="0.2">
      <c r="C9" s="29"/>
      <c r="D9" s="53" t="s">
        <v>11</v>
      </c>
      <c r="E9" s="53"/>
      <c r="F9" s="49"/>
      <c r="G9" s="49"/>
      <c r="H9" s="49"/>
      <c r="I9" s="49"/>
      <c r="J9" s="55"/>
      <c r="K9" s="55"/>
      <c r="L9" s="56"/>
      <c r="M9" s="82"/>
      <c r="Q9" s="135"/>
      <c r="R9" s="27"/>
      <c r="S9" s="27"/>
      <c r="T9" s="30"/>
      <c r="U9" s="30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3:1025" s="2" customFormat="1" ht="17.100000000000001" customHeight="1" x14ac:dyDescent="0.2">
      <c r="C10" s="29"/>
      <c r="D10" s="83" t="s">
        <v>12</v>
      </c>
      <c r="E10" s="91">
        <v>964</v>
      </c>
      <c r="F10" s="92">
        <v>107690000</v>
      </c>
      <c r="G10" s="93">
        <f>F10/E10</f>
        <v>111711.61825726141</v>
      </c>
      <c r="H10" s="94">
        <v>8034000</v>
      </c>
      <c r="I10" s="179">
        <f>E10/(J10/1000)</f>
        <v>4.9910430451575492</v>
      </c>
      <c r="J10" s="95">
        <v>193146</v>
      </c>
      <c r="K10" s="95">
        <v>196712</v>
      </c>
      <c r="L10" s="83"/>
      <c r="M10" s="83" t="s">
        <v>13</v>
      </c>
      <c r="Q10" s="140" t="s">
        <v>14</v>
      </c>
      <c r="R10" s="27"/>
      <c r="S10" s="27"/>
      <c r="T10" s="30"/>
      <c r="U10" s="3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3:1025" s="2" customFormat="1" ht="17.100000000000001" customHeight="1" x14ac:dyDescent="0.2">
      <c r="C11" s="31"/>
      <c r="D11" s="86" t="s">
        <v>15</v>
      </c>
      <c r="E11" s="96">
        <v>868</v>
      </c>
      <c r="F11" s="92">
        <v>99428000</v>
      </c>
      <c r="G11" s="93">
        <f t="shared" ref="G11:G31" si="0">F11/E11</f>
        <v>114548.3870967742</v>
      </c>
      <c r="H11" s="94">
        <v>29796000</v>
      </c>
      <c r="I11" s="179">
        <f t="shared" ref="I11:I73" si="1">E11/(J11/1000)</f>
        <v>4.4579804526801814</v>
      </c>
      <c r="J11" s="97">
        <v>194707</v>
      </c>
      <c r="K11" s="97">
        <v>193051</v>
      </c>
      <c r="L11" s="86"/>
      <c r="M11" s="86" t="s">
        <v>13</v>
      </c>
      <c r="Q11" s="138" t="s">
        <v>16</v>
      </c>
      <c r="R11" s="27"/>
      <c r="S11" s="27"/>
      <c r="T11" s="30"/>
      <c r="U11" s="30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3:1025" s="2" customFormat="1" ht="17.100000000000001" customHeight="1" x14ac:dyDescent="0.2">
      <c r="C12" s="29"/>
      <c r="D12" s="83" t="s">
        <v>147</v>
      </c>
      <c r="E12" s="91">
        <v>935</v>
      </c>
      <c r="F12" s="92">
        <v>109963000</v>
      </c>
      <c r="G12" s="93">
        <f t="shared" si="0"/>
        <v>117607.48663101604</v>
      </c>
      <c r="H12" s="94">
        <v>44230000</v>
      </c>
      <c r="I12" s="179">
        <f t="shared" si="1"/>
        <v>5.3581047781687312</v>
      </c>
      <c r="J12" s="95">
        <v>174502</v>
      </c>
      <c r="K12" s="95">
        <v>173541</v>
      </c>
      <c r="L12" s="83"/>
      <c r="M12" s="83" t="s">
        <v>13</v>
      </c>
      <c r="Q12" s="139" t="s">
        <v>18</v>
      </c>
      <c r="R12" s="27"/>
      <c r="S12" s="27"/>
      <c r="T12" s="30"/>
      <c r="U12" s="30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3:1025" s="2" customFormat="1" ht="17.100000000000001" customHeight="1" x14ac:dyDescent="0.2">
      <c r="C13" s="31"/>
      <c r="D13" s="86" t="s">
        <v>19</v>
      </c>
      <c r="E13" s="96">
        <v>699</v>
      </c>
      <c r="F13" s="92">
        <v>84947000</v>
      </c>
      <c r="G13" s="93">
        <f t="shared" si="0"/>
        <v>121526.46638054363</v>
      </c>
      <c r="H13" s="94">
        <v>3982000</v>
      </c>
      <c r="I13" s="179">
        <f t="shared" si="1"/>
        <v>4.0565008472805779</v>
      </c>
      <c r="J13" s="97">
        <v>172316</v>
      </c>
      <c r="K13" s="97">
        <v>171167</v>
      </c>
      <c r="L13" s="86"/>
      <c r="M13" s="86" t="s">
        <v>13</v>
      </c>
      <c r="Q13" s="140" t="s">
        <v>14</v>
      </c>
      <c r="R13" s="27"/>
      <c r="S13" s="27"/>
      <c r="T13" s="30"/>
      <c r="U13" s="30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3:1025" s="2" customFormat="1" ht="17.100000000000001" customHeight="1" x14ac:dyDescent="0.2">
      <c r="C14" s="29"/>
      <c r="D14" s="83" t="s">
        <v>20</v>
      </c>
      <c r="E14" s="91">
        <v>857</v>
      </c>
      <c r="F14" s="92">
        <v>107066000</v>
      </c>
      <c r="G14" s="93">
        <f t="shared" si="0"/>
        <v>124931.15519253208</v>
      </c>
      <c r="H14" s="94">
        <v>14366000</v>
      </c>
      <c r="I14" s="179">
        <f t="shared" si="1"/>
        <v>5.0587033899805798</v>
      </c>
      <c r="J14" s="95">
        <v>169411</v>
      </c>
      <c r="K14" s="95">
        <v>169901</v>
      </c>
      <c r="L14" s="83"/>
      <c r="M14" s="83" t="s">
        <v>21</v>
      </c>
      <c r="Q14" s="138" t="s">
        <v>16</v>
      </c>
      <c r="R14" s="27"/>
      <c r="S14" s="27"/>
      <c r="T14" s="30"/>
      <c r="U14" s="30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3:1025" s="2" customFormat="1" ht="17.100000000000001" customHeight="1" x14ac:dyDescent="0.2">
      <c r="C15" s="31"/>
      <c r="D15" s="86" t="s">
        <v>22</v>
      </c>
      <c r="E15" s="96">
        <v>723</v>
      </c>
      <c r="F15" s="92">
        <v>84578000</v>
      </c>
      <c r="G15" s="93">
        <f t="shared" si="0"/>
        <v>116982.0193637621</v>
      </c>
      <c r="H15" s="94">
        <v>24442000</v>
      </c>
      <c r="I15" s="179">
        <f t="shared" si="1"/>
        <v>4.5356452786630195</v>
      </c>
      <c r="J15" s="97">
        <v>159404</v>
      </c>
      <c r="K15" s="97">
        <v>160484</v>
      </c>
      <c r="L15" s="86"/>
      <c r="M15" s="86" t="s">
        <v>13</v>
      </c>
      <c r="Q15" s="139" t="s">
        <v>23</v>
      </c>
      <c r="R15" s="27"/>
      <c r="S15" s="27"/>
      <c r="T15" s="30"/>
      <c r="U15" s="30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3:1025" s="2" customFormat="1" ht="17.100000000000001" customHeight="1" x14ac:dyDescent="0.2">
      <c r="C16" s="29"/>
      <c r="D16" s="83" t="s">
        <v>24</v>
      </c>
      <c r="E16" s="91">
        <v>780</v>
      </c>
      <c r="F16" s="92">
        <v>95009000</v>
      </c>
      <c r="G16" s="93">
        <f t="shared" si="0"/>
        <v>121806.41025641025</v>
      </c>
      <c r="H16" s="94">
        <v>29084000</v>
      </c>
      <c r="I16" s="179">
        <f t="shared" si="1"/>
        <v>4.9050125455128573</v>
      </c>
      <c r="J16" s="95">
        <v>159021</v>
      </c>
      <c r="K16" s="95">
        <v>160171</v>
      </c>
      <c r="L16" s="83"/>
      <c r="M16" s="83" t="s">
        <v>13</v>
      </c>
      <c r="Q16" s="140" t="s">
        <v>25</v>
      </c>
      <c r="R16" s="32"/>
      <c r="S16" s="27"/>
      <c r="T16" s="30"/>
      <c r="U16" s="30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3:1025" s="2" customFormat="1" ht="17.100000000000001" customHeight="1" x14ac:dyDescent="0.2">
      <c r="C17" s="31"/>
      <c r="D17" s="86" t="s">
        <v>26</v>
      </c>
      <c r="E17" s="96">
        <v>1071</v>
      </c>
      <c r="F17" s="92">
        <v>115600000</v>
      </c>
      <c r="G17" s="93">
        <f t="shared" si="0"/>
        <v>107936.50793650794</v>
      </c>
      <c r="H17" s="94">
        <v>1080000</v>
      </c>
      <c r="I17" s="179">
        <f t="shared" si="1"/>
        <v>6.6976011206443706</v>
      </c>
      <c r="J17" s="97">
        <v>159908</v>
      </c>
      <c r="K17" s="97">
        <v>159567</v>
      </c>
      <c r="L17" s="86"/>
      <c r="M17" s="86" t="s">
        <v>13</v>
      </c>
      <c r="Q17" s="141" t="s">
        <v>27</v>
      </c>
      <c r="R17" s="27"/>
      <c r="S17" s="27"/>
      <c r="T17" s="30"/>
      <c r="U17" s="30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3:1025" s="2" customFormat="1" ht="17.100000000000001" customHeight="1" x14ac:dyDescent="0.2">
      <c r="C18" s="29"/>
      <c r="D18" s="83" t="s">
        <v>28</v>
      </c>
      <c r="E18" s="91">
        <v>1522</v>
      </c>
      <c r="F18" s="92">
        <v>206587000</v>
      </c>
      <c r="G18" s="93">
        <f t="shared" si="0"/>
        <v>135733.90275952694</v>
      </c>
      <c r="H18" s="94">
        <v>25832000</v>
      </c>
      <c r="I18" s="179">
        <f t="shared" si="1"/>
        <v>9.5236307434313865</v>
      </c>
      <c r="J18" s="95">
        <v>159813</v>
      </c>
      <c r="K18" s="95">
        <v>153674</v>
      </c>
      <c r="L18" s="83"/>
      <c r="M18" s="83" t="s">
        <v>29</v>
      </c>
      <c r="Q18" s="138" t="s">
        <v>30</v>
      </c>
      <c r="R18" s="27"/>
      <c r="S18" s="27"/>
      <c r="T18" s="30"/>
      <c r="U18" s="30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3:1025" s="2" customFormat="1" ht="17.100000000000001" customHeight="1" x14ac:dyDescent="0.2">
      <c r="C19" s="31"/>
      <c r="D19" s="86" t="s">
        <v>31</v>
      </c>
      <c r="E19" s="96">
        <v>858</v>
      </c>
      <c r="F19" s="92">
        <v>94825000</v>
      </c>
      <c r="G19" s="93">
        <f t="shared" si="0"/>
        <v>110518.64801864802</v>
      </c>
      <c r="H19" s="94">
        <v>1041000</v>
      </c>
      <c r="I19" s="179">
        <f t="shared" si="1"/>
        <v>5.6615725710665927</v>
      </c>
      <c r="J19" s="97">
        <v>151548</v>
      </c>
      <c r="K19" s="97">
        <v>150685</v>
      </c>
      <c r="L19" s="86"/>
      <c r="M19" s="86" t="s">
        <v>21</v>
      </c>
      <c r="P19" s="33"/>
      <c r="Q19" s="140" t="s">
        <v>14</v>
      </c>
      <c r="T19" s="30"/>
      <c r="U19" s="30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3:1025" s="2" customFormat="1" ht="17.100000000000001" customHeight="1" x14ac:dyDescent="0.2">
      <c r="C20" s="29"/>
      <c r="D20" s="83" t="s">
        <v>32</v>
      </c>
      <c r="E20" s="91">
        <v>949</v>
      </c>
      <c r="F20" s="92">
        <v>103703000</v>
      </c>
      <c r="G20" s="93">
        <f t="shared" si="0"/>
        <v>109276.08008429926</v>
      </c>
      <c r="H20" s="94">
        <v>9660000</v>
      </c>
      <c r="I20" s="179">
        <f t="shared" si="1"/>
        <v>6.3129885248627975</v>
      </c>
      <c r="J20" s="95">
        <v>150325</v>
      </c>
      <c r="K20" s="95">
        <v>150335</v>
      </c>
      <c r="L20" s="83"/>
      <c r="M20" s="83" t="s">
        <v>13</v>
      </c>
      <c r="P20" s="34"/>
      <c r="Q20" s="139" t="s">
        <v>33</v>
      </c>
      <c r="R20" s="27"/>
      <c r="S20" s="27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3:1025" s="2" customFormat="1" ht="17.100000000000001" customHeight="1" x14ac:dyDescent="0.2">
      <c r="C21" s="31"/>
      <c r="D21" s="86" t="s">
        <v>34</v>
      </c>
      <c r="E21" s="96">
        <v>883</v>
      </c>
      <c r="F21" s="92">
        <v>94468000</v>
      </c>
      <c r="G21" s="93">
        <f t="shared" si="0"/>
        <v>106985.27746319366</v>
      </c>
      <c r="H21" s="94">
        <v>27988000</v>
      </c>
      <c r="I21" s="179">
        <f t="shared" si="1"/>
        <v>6.2623225202479391</v>
      </c>
      <c r="J21" s="97">
        <v>141002</v>
      </c>
      <c r="K21" s="97">
        <v>140809</v>
      </c>
      <c r="L21" s="86"/>
      <c r="M21" s="86" t="s">
        <v>13</v>
      </c>
      <c r="Q21" s="142" t="s">
        <v>35</v>
      </c>
      <c r="R21" s="27"/>
      <c r="S21" s="27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3:1025" s="2" customFormat="1" ht="17.100000000000001" customHeight="1" x14ac:dyDescent="0.2">
      <c r="C22" s="29"/>
      <c r="D22" s="83" t="s">
        <v>36</v>
      </c>
      <c r="E22" s="91">
        <v>700</v>
      </c>
      <c r="F22" s="92">
        <v>81474000</v>
      </c>
      <c r="G22" s="93">
        <f t="shared" si="0"/>
        <v>116391.42857142857</v>
      </c>
      <c r="H22" s="94">
        <v>16959000</v>
      </c>
      <c r="I22" s="179">
        <f t="shared" si="1"/>
        <v>5.500204293302323</v>
      </c>
      <c r="J22" s="95">
        <v>127268</v>
      </c>
      <c r="K22" s="95">
        <v>127376</v>
      </c>
      <c r="L22" s="83"/>
      <c r="M22" s="83" t="s">
        <v>13</v>
      </c>
      <c r="Q22" s="139" t="s">
        <v>18</v>
      </c>
      <c r="R22" s="27"/>
      <c r="S22" s="27"/>
      <c r="T22" s="30"/>
      <c r="U22" s="30"/>
      <c r="W22" s="33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3:1025" s="2" customFormat="1" ht="17.100000000000001" customHeight="1" x14ac:dyDescent="0.2">
      <c r="C23" s="31"/>
      <c r="D23" s="86" t="s">
        <v>37</v>
      </c>
      <c r="E23" s="96">
        <v>505</v>
      </c>
      <c r="F23" s="92">
        <v>62110000</v>
      </c>
      <c r="G23" s="93">
        <f t="shared" si="0"/>
        <v>122990.09900990099</v>
      </c>
      <c r="H23" s="94">
        <v>11451000</v>
      </c>
      <c r="I23" s="179">
        <f t="shared" si="1"/>
        <v>3.9961067633117833</v>
      </c>
      <c r="J23" s="97">
        <v>126373</v>
      </c>
      <c r="K23" s="97">
        <v>125827</v>
      </c>
      <c r="L23" s="86"/>
      <c r="M23" s="86" t="s">
        <v>13</v>
      </c>
      <c r="Q23" s="139" t="s">
        <v>38</v>
      </c>
      <c r="R23" s="27"/>
      <c r="S23" s="27"/>
      <c r="T23" s="30"/>
      <c r="U23" s="30"/>
      <c r="W23" s="35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3:1025" s="2" customFormat="1" ht="17.100000000000001" customHeight="1" x14ac:dyDescent="0.2">
      <c r="C24" s="29"/>
      <c r="D24" s="83" t="s">
        <v>39</v>
      </c>
      <c r="E24" s="91">
        <v>892</v>
      </c>
      <c r="F24" s="92">
        <v>103844000</v>
      </c>
      <c r="G24" s="93">
        <f t="shared" si="0"/>
        <v>116417.0403587444</v>
      </c>
      <c r="H24" s="94">
        <v>6909000</v>
      </c>
      <c r="I24" s="179">
        <f t="shared" si="1"/>
        <v>7.2543326745878778</v>
      </c>
      <c r="J24" s="95">
        <v>122961</v>
      </c>
      <c r="K24" s="95">
        <v>122965</v>
      </c>
      <c r="L24" s="83"/>
      <c r="M24" s="83" t="s">
        <v>13</v>
      </c>
      <c r="N24" s="36"/>
      <c r="Q24" s="139" t="s">
        <v>35</v>
      </c>
      <c r="R24" s="27"/>
      <c r="S24" s="27"/>
      <c r="T24" s="30"/>
      <c r="U24" s="30"/>
      <c r="W24" s="35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3:1025" s="2" customFormat="1" ht="17.100000000000001" customHeight="1" x14ac:dyDescent="0.2">
      <c r="C25" s="31"/>
      <c r="D25" s="86" t="s">
        <v>40</v>
      </c>
      <c r="E25" s="96">
        <v>582</v>
      </c>
      <c r="F25" s="92">
        <v>67772000</v>
      </c>
      <c r="G25" s="93">
        <f t="shared" si="0"/>
        <v>116446.735395189</v>
      </c>
      <c r="H25" s="94">
        <v>36395000</v>
      </c>
      <c r="I25" s="179">
        <f t="shared" si="1"/>
        <v>5.0326430022914961</v>
      </c>
      <c r="J25" s="97">
        <v>115645</v>
      </c>
      <c r="K25" s="97">
        <v>116080</v>
      </c>
      <c r="L25" s="86"/>
      <c r="M25" s="86" t="s">
        <v>41</v>
      </c>
      <c r="Q25" s="140" t="s">
        <v>42</v>
      </c>
      <c r="T25" s="30"/>
      <c r="U25" s="30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3:1025" s="2" customFormat="1" ht="17.100000000000001" customHeight="1" x14ac:dyDescent="0.2">
      <c r="C26" s="29"/>
      <c r="D26" s="83" t="s">
        <v>43</v>
      </c>
      <c r="E26" s="91">
        <v>796</v>
      </c>
      <c r="F26" s="92">
        <v>91041000</v>
      </c>
      <c r="G26" s="93">
        <f t="shared" si="0"/>
        <v>114373.11557788945</v>
      </c>
      <c r="H26" s="94">
        <v>15906000</v>
      </c>
      <c r="I26" s="179">
        <f t="shared" si="1"/>
        <v>7.4875364500047032</v>
      </c>
      <c r="J26" s="95">
        <v>106310</v>
      </c>
      <c r="K26" s="95">
        <v>106278</v>
      </c>
      <c r="L26" s="83"/>
      <c r="M26" s="83" t="s">
        <v>21</v>
      </c>
      <c r="Q26" s="140" t="s">
        <v>44</v>
      </c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3:1025" s="2" customFormat="1" ht="17.100000000000001" customHeight="1" x14ac:dyDescent="0.2">
      <c r="C27" s="31"/>
      <c r="D27" s="86" t="s">
        <v>45</v>
      </c>
      <c r="E27" s="96">
        <v>847</v>
      </c>
      <c r="F27" s="92">
        <v>109410000</v>
      </c>
      <c r="G27" s="93">
        <f t="shared" si="0"/>
        <v>129173.55371900827</v>
      </c>
      <c r="H27" s="94">
        <v>10400000</v>
      </c>
      <c r="I27" s="179">
        <f t="shared" si="1"/>
        <v>8.1570938788088903</v>
      </c>
      <c r="J27" s="97">
        <v>103836</v>
      </c>
      <c r="K27" s="97">
        <v>103508</v>
      </c>
      <c r="L27" s="86"/>
      <c r="M27" s="86" t="s">
        <v>46</v>
      </c>
      <c r="P27" s="8"/>
      <c r="Q27" s="140" t="s">
        <v>42</v>
      </c>
      <c r="R27" s="10"/>
      <c r="S27" s="10"/>
      <c r="T27" s="10"/>
      <c r="U27" s="11"/>
      <c r="V27" s="37"/>
      <c r="W27" s="3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3:1025" s="2" customFormat="1" ht="17.100000000000001" customHeight="1" x14ac:dyDescent="0.2">
      <c r="C28" s="29"/>
      <c r="D28" s="83" t="s">
        <v>47</v>
      </c>
      <c r="E28" s="91">
        <v>548</v>
      </c>
      <c r="F28" s="92">
        <v>59797000</v>
      </c>
      <c r="G28" s="93">
        <f t="shared" si="0"/>
        <v>109118.61313868614</v>
      </c>
      <c r="H28" s="94">
        <v>32604000</v>
      </c>
      <c r="I28" s="179">
        <f t="shared" si="1"/>
        <v>5.367234405147844</v>
      </c>
      <c r="J28" s="95">
        <v>102101</v>
      </c>
      <c r="K28" s="95">
        <v>102337</v>
      </c>
      <c r="L28" s="83"/>
      <c r="M28" s="83" t="s">
        <v>48</v>
      </c>
      <c r="Q28" s="139" t="s">
        <v>18</v>
      </c>
      <c r="R28" s="38"/>
      <c r="T28" s="38"/>
      <c r="U28" s="39"/>
      <c r="V28" s="39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3:1025" s="2" customFormat="1" ht="17.100000000000001" customHeight="1" x14ac:dyDescent="0.2">
      <c r="C29" s="31"/>
      <c r="D29" s="86" t="s">
        <v>49</v>
      </c>
      <c r="E29" s="96">
        <v>568</v>
      </c>
      <c r="F29" s="92">
        <v>65329000</v>
      </c>
      <c r="G29" s="93">
        <f t="shared" si="0"/>
        <v>115015.84507042254</v>
      </c>
      <c r="H29" s="94">
        <v>16468000</v>
      </c>
      <c r="I29" s="179">
        <f t="shared" si="1"/>
        <v>6.1916804744048139</v>
      </c>
      <c r="J29" s="97">
        <v>91736</v>
      </c>
      <c r="K29" s="97">
        <v>92275</v>
      </c>
      <c r="L29" s="86"/>
      <c r="M29" s="86" t="s">
        <v>41</v>
      </c>
      <c r="Q29" s="141" t="s">
        <v>50</v>
      </c>
      <c r="R29" s="38"/>
      <c r="S29" s="38"/>
      <c r="T29" s="38"/>
      <c r="U29" s="39"/>
      <c r="V29" s="3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3:1025" s="2" customFormat="1" ht="17.100000000000001" customHeight="1" x14ac:dyDescent="0.2">
      <c r="C30" s="29"/>
      <c r="D30" s="83" t="s">
        <v>51</v>
      </c>
      <c r="E30" s="91">
        <v>900</v>
      </c>
      <c r="F30" s="92">
        <v>102702000</v>
      </c>
      <c r="G30" s="93">
        <f t="shared" si="0"/>
        <v>114113.33333333333</v>
      </c>
      <c r="H30" s="94">
        <v>15180000</v>
      </c>
      <c r="I30" s="179">
        <f t="shared" si="1"/>
        <v>9.7700775092815739</v>
      </c>
      <c r="J30" s="95">
        <v>92118</v>
      </c>
      <c r="K30" s="95">
        <v>91543</v>
      </c>
      <c r="L30" s="83"/>
      <c r="M30" s="83" t="s">
        <v>46</v>
      </c>
      <c r="Q30" s="139" t="s">
        <v>35</v>
      </c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3:1025" s="2" customFormat="1" ht="17.100000000000001" customHeight="1" x14ac:dyDescent="0.2">
      <c r="C31" s="31"/>
      <c r="D31" s="86" t="s">
        <v>52</v>
      </c>
      <c r="E31" s="96">
        <v>554</v>
      </c>
      <c r="F31" s="92">
        <v>69531000</v>
      </c>
      <c r="G31" s="93">
        <f t="shared" si="0"/>
        <v>125507.2202166065</v>
      </c>
      <c r="H31" s="94">
        <v>21090000</v>
      </c>
      <c r="I31" s="179">
        <f t="shared" si="1"/>
        <v>6.3391804835627568</v>
      </c>
      <c r="J31" s="97">
        <v>87393</v>
      </c>
      <c r="K31" s="97">
        <v>86398</v>
      </c>
      <c r="L31" s="86"/>
      <c r="M31" s="86" t="s">
        <v>41</v>
      </c>
      <c r="Q31" s="139" t="s">
        <v>53</v>
      </c>
      <c r="R31" s="38"/>
      <c r="S31" s="38"/>
      <c r="T31" s="38"/>
      <c r="U31" s="39"/>
      <c r="V31" s="40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3:1025" ht="17.100000000000001" customHeight="1" x14ac:dyDescent="0.2">
      <c r="C32" s="157"/>
      <c r="D32" s="158"/>
      <c r="E32" s="159"/>
      <c r="F32" s="160"/>
      <c r="G32" s="160"/>
      <c r="H32" s="160"/>
      <c r="I32" s="152"/>
      <c r="J32" s="158"/>
      <c r="K32" s="158"/>
      <c r="L32" s="158"/>
      <c r="M32" s="158"/>
    </row>
    <row r="33" spans="3:1025" s="2" customFormat="1" ht="17.100000000000001" customHeight="1" x14ac:dyDescent="0.2">
      <c r="C33" s="29"/>
      <c r="D33" s="53" t="s">
        <v>54</v>
      </c>
      <c r="E33" s="89"/>
      <c r="F33" s="90"/>
      <c r="G33" s="90"/>
      <c r="H33" s="90"/>
      <c r="I33" s="124"/>
      <c r="J33" s="55"/>
      <c r="K33" s="55"/>
      <c r="L33" s="56"/>
      <c r="M33" s="82"/>
      <c r="Q33" s="132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3:1025" s="2" customFormat="1" ht="17.100000000000001" customHeight="1" x14ac:dyDescent="0.2">
      <c r="C34" s="29"/>
      <c r="D34" s="83" t="s">
        <v>55</v>
      </c>
      <c r="E34" s="91">
        <v>1341</v>
      </c>
      <c r="F34" s="92">
        <v>146574000</v>
      </c>
      <c r="G34" s="93">
        <f>F34/E34</f>
        <v>109302.0134228188</v>
      </c>
      <c r="H34" s="94">
        <v>417299000</v>
      </c>
      <c r="I34" s="179">
        <f t="shared" si="1"/>
        <v>3.5431947409583802</v>
      </c>
      <c r="J34" s="95">
        <v>378472</v>
      </c>
      <c r="K34" s="95">
        <v>369453</v>
      </c>
      <c r="L34" s="83"/>
      <c r="M34" s="83" t="s">
        <v>56</v>
      </c>
      <c r="Q34" s="138" t="s">
        <v>16</v>
      </c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3:1025" s="2" customFormat="1" ht="17.100000000000001" customHeight="1" x14ac:dyDescent="0.2">
      <c r="C35" s="31"/>
      <c r="D35" s="86" t="s">
        <v>57</v>
      </c>
      <c r="E35" s="96">
        <v>1661</v>
      </c>
      <c r="F35" s="92">
        <v>197000000</v>
      </c>
      <c r="G35" s="93">
        <f t="shared" ref="G35:G47" si="2">F35/E35</f>
        <v>118603.25105358218</v>
      </c>
      <c r="H35" s="94">
        <v>247472000</v>
      </c>
      <c r="I35" s="179">
        <f t="shared" si="1"/>
        <v>5.381970883569922</v>
      </c>
      <c r="J35" s="97">
        <v>308623</v>
      </c>
      <c r="K35" s="97">
        <v>296193</v>
      </c>
      <c r="L35" s="86"/>
      <c r="M35" s="86" t="s">
        <v>56</v>
      </c>
      <c r="N35" s="30"/>
      <c r="Q35" s="140" t="s">
        <v>44</v>
      </c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3:1025" s="2" customFormat="1" ht="17.100000000000001" customHeight="1" x14ac:dyDescent="0.2">
      <c r="C36" s="29"/>
      <c r="D36" s="83" t="s">
        <v>58</v>
      </c>
      <c r="E36" s="91">
        <v>1503</v>
      </c>
      <c r="F36" s="92">
        <v>175083000</v>
      </c>
      <c r="G36" s="93">
        <f t="shared" si="2"/>
        <v>116489.02195608782</v>
      </c>
      <c r="H36" s="94">
        <v>217888000</v>
      </c>
      <c r="I36" s="179">
        <f t="shared" si="1"/>
        <v>5.9472228487316148</v>
      </c>
      <c r="J36" s="95">
        <v>252723</v>
      </c>
      <c r="K36" s="95">
        <v>246850</v>
      </c>
      <c r="L36" s="83"/>
      <c r="M36" s="83" t="s">
        <v>56</v>
      </c>
      <c r="N36" s="30"/>
      <c r="Q36" s="138" t="s">
        <v>59</v>
      </c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3:1025" s="19" customFormat="1" ht="17.100000000000001" customHeight="1" x14ac:dyDescent="0.2">
      <c r="C37" s="31"/>
      <c r="D37" s="86" t="s">
        <v>60</v>
      </c>
      <c r="E37" s="96">
        <v>981</v>
      </c>
      <c r="F37" s="92">
        <v>113109000</v>
      </c>
      <c r="G37" s="93">
        <f t="shared" si="2"/>
        <v>115299.69418960245</v>
      </c>
      <c r="H37" s="94">
        <v>128127000</v>
      </c>
      <c r="I37" s="179">
        <f t="shared" si="1"/>
        <v>4.1433663901606659</v>
      </c>
      <c r="J37" s="97">
        <v>236764</v>
      </c>
      <c r="K37" s="97">
        <v>231799</v>
      </c>
      <c r="L37" s="86"/>
      <c r="M37" s="86" t="s">
        <v>56</v>
      </c>
      <c r="N37" s="41"/>
      <c r="Q37" s="139" t="s">
        <v>18</v>
      </c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3:1025" s="19" customFormat="1" ht="17.100000000000001" customHeight="1" x14ac:dyDescent="0.2">
      <c r="C38" s="29"/>
      <c r="D38" s="83" t="s">
        <v>61</v>
      </c>
      <c r="E38" s="91">
        <v>758</v>
      </c>
      <c r="F38" s="92">
        <v>90141000</v>
      </c>
      <c r="G38" s="93">
        <f t="shared" si="2"/>
        <v>118919.52506596305</v>
      </c>
      <c r="H38" s="94">
        <v>424470000</v>
      </c>
      <c r="I38" s="179">
        <f t="shared" si="1"/>
        <v>3.9302102506934902</v>
      </c>
      <c r="J38" s="95">
        <v>192865</v>
      </c>
      <c r="K38" s="95">
        <v>181223</v>
      </c>
      <c r="L38" s="83"/>
      <c r="M38" s="83" t="s">
        <v>56</v>
      </c>
      <c r="N38" s="41"/>
      <c r="Q38" s="140" t="s">
        <v>14</v>
      </c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3:1025" s="2" customFormat="1" ht="17.100000000000001" customHeight="1" x14ac:dyDescent="0.2">
      <c r="C39" s="31"/>
      <c r="D39" s="86" t="s">
        <v>145</v>
      </c>
      <c r="E39" s="96">
        <v>728</v>
      </c>
      <c r="F39" s="92">
        <v>89161000</v>
      </c>
      <c r="G39" s="93">
        <f t="shared" si="2"/>
        <v>122473.9010989011</v>
      </c>
      <c r="H39" s="94">
        <v>16179000</v>
      </c>
      <c r="I39" s="179">
        <f t="shared" si="1"/>
        <v>4.2924528301886795</v>
      </c>
      <c r="J39" s="97">
        <v>169600</v>
      </c>
      <c r="K39" s="97">
        <v>170390</v>
      </c>
      <c r="L39" s="86"/>
      <c r="M39" s="86" t="s">
        <v>56</v>
      </c>
      <c r="Q39" s="140" t="s">
        <v>62</v>
      </c>
      <c r="W39" s="42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3:1025" s="2" customFormat="1" ht="17.100000000000001" customHeight="1" x14ac:dyDescent="0.2">
      <c r="C40" s="29"/>
      <c r="D40" s="83" t="s">
        <v>146</v>
      </c>
      <c r="E40" s="91">
        <v>838</v>
      </c>
      <c r="F40" s="92">
        <v>87816000</v>
      </c>
      <c r="G40" s="93">
        <f t="shared" si="2"/>
        <v>104792.36276849642</v>
      </c>
      <c r="H40" s="94">
        <v>20123000</v>
      </c>
      <c r="I40" s="179">
        <f t="shared" si="1"/>
        <v>5.3260793573112837</v>
      </c>
      <c r="J40" s="95">
        <v>157339</v>
      </c>
      <c r="K40" s="95">
        <v>157419</v>
      </c>
      <c r="L40" s="83"/>
      <c r="M40" s="83" t="s">
        <v>56</v>
      </c>
      <c r="Q40" s="143" t="s">
        <v>63</v>
      </c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3:1025" s="2" customFormat="1" ht="17.100000000000001" customHeight="1" x14ac:dyDescent="0.2">
      <c r="C41" s="31"/>
      <c r="D41" s="86" t="s">
        <v>64</v>
      </c>
      <c r="E41" s="96">
        <v>521</v>
      </c>
      <c r="F41" s="92">
        <v>57403000</v>
      </c>
      <c r="G41" s="93">
        <f t="shared" si="2"/>
        <v>110178.50287907869</v>
      </c>
      <c r="H41" s="94">
        <v>100177000</v>
      </c>
      <c r="I41" s="179">
        <f t="shared" si="1"/>
        <v>4.2350837262233787</v>
      </c>
      <c r="J41" s="97">
        <v>123020</v>
      </c>
      <c r="K41" s="97">
        <v>119521</v>
      </c>
      <c r="L41" s="86"/>
      <c r="M41" s="86" t="s">
        <v>56</v>
      </c>
      <c r="Q41" s="140" t="s">
        <v>42</v>
      </c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3:1025" s="2" customFormat="1" ht="17.100000000000001" customHeight="1" x14ac:dyDescent="0.2">
      <c r="C42" s="29"/>
      <c r="D42" s="83" t="s">
        <v>65</v>
      </c>
      <c r="E42" s="91">
        <v>331</v>
      </c>
      <c r="F42" s="92">
        <v>39641000</v>
      </c>
      <c r="G42" s="93">
        <f t="shared" si="2"/>
        <v>119761.32930513595</v>
      </c>
      <c r="H42" s="94">
        <v>4679000</v>
      </c>
      <c r="I42" s="179">
        <f t="shared" si="1"/>
        <v>5.2514675551324768</v>
      </c>
      <c r="J42" s="95">
        <v>63030</v>
      </c>
      <c r="K42" s="95">
        <v>63454</v>
      </c>
      <c r="L42" s="83"/>
      <c r="M42" s="83" t="s">
        <v>66</v>
      </c>
      <c r="Q42" s="140" t="s">
        <v>42</v>
      </c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3:1025" s="2" customFormat="1" ht="17.100000000000001" customHeight="1" x14ac:dyDescent="0.2">
      <c r="C43" s="147"/>
      <c r="D43" s="148"/>
      <c r="E43" s="149"/>
      <c r="F43" s="150"/>
      <c r="G43" s="151"/>
      <c r="H43" s="150"/>
      <c r="I43" s="152"/>
      <c r="J43" s="153"/>
      <c r="K43" s="153"/>
      <c r="L43" s="148"/>
      <c r="M43" s="148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3:1025" ht="17.100000000000001" customHeight="1" x14ac:dyDescent="0.2">
      <c r="C44" s="29"/>
      <c r="D44" s="98" t="s">
        <v>67</v>
      </c>
      <c r="E44" s="66"/>
      <c r="F44" s="130"/>
      <c r="G44" s="146"/>
      <c r="H44" s="130"/>
      <c r="I44" s="124"/>
      <c r="J44" s="131"/>
      <c r="K44" s="131"/>
      <c r="L44" s="131"/>
      <c r="M44" s="131"/>
      <c r="Q44" s="132"/>
    </row>
    <row r="45" spans="3:1025" ht="17.100000000000001" customHeight="1" x14ac:dyDescent="0.2">
      <c r="C45" s="31"/>
      <c r="D45" s="86" t="s">
        <v>68</v>
      </c>
      <c r="E45" s="116">
        <v>1867</v>
      </c>
      <c r="F45" s="59">
        <v>211574000</v>
      </c>
      <c r="G45" s="93">
        <f t="shared" si="2"/>
        <v>113322.97803963578</v>
      </c>
      <c r="H45" s="61">
        <v>135409000</v>
      </c>
      <c r="I45" s="179">
        <f t="shared" si="1"/>
        <v>6.7616509003462317</v>
      </c>
      <c r="J45" s="97">
        <v>276116</v>
      </c>
      <c r="K45" s="97">
        <v>270776</v>
      </c>
      <c r="L45" s="86"/>
      <c r="M45" s="99" t="s">
        <v>69</v>
      </c>
      <c r="Q45" s="138" t="s">
        <v>70</v>
      </c>
    </row>
    <row r="46" spans="3:1025" ht="17.100000000000001" customHeight="1" x14ac:dyDescent="0.2">
      <c r="C46" s="29"/>
      <c r="D46" s="83" t="s">
        <v>71</v>
      </c>
      <c r="E46" s="164">
        <v>800</v>
      </c>
      <c r="F46" s="59">
        <v>79826000</v>
      </c>
      <c r="G46" s="93">
        <f t="shared" si="2"/>
        <v>99782.5</v>
      </c>
      <c r="H46" s="61">
        <v>69683000</v>
      </c>
      <c r="I46" s="179">
        <f t="shared" si="1"/>
        <v>6.5278945092247307</v>
      </c>
      <c r="J46" s="95">
        <v>122551</v>
      </c>
      <c r="K46" s="95">
        <v>121221</v>
      </c>
      <c r="L46" s="83"/>
      <c r="M46" s="100" t="s">
        <v>72</v>
      </c>
      <c r="Q46" s="139" t="s">
        <v>18</v>
      </c>
    </row>
    <row r="47" spans="3:1025" ht="17.100000000000001" customHeight="1" x14ac:dyDescent="0.2">
      <c r="C47" s="31"/>
      <c r="D47" s="86" t="s">
        <v>73</v>
      </c>
      <c r="E47" s="116">
        <v>843</v>
      </c>
      <c r="F47" s="59">
        <v>88251000</v>
      </c>
      <c r="G47" s="93">
        <f t="shared" si="2"/>
        <v>104686.83274021352</v>
      </c>
      <c r="H47" s="61">
        <v>58290000</v>
      </c>
      <c r="I47" s="179">
        <f t="shared" si="1"/>
        <v>7.2768392793943741</v>
      </c>
      <c r="J47" s="97">
        <v>115847</v>
      </c>
      <c r="K47" s="97">
        <v>113482</v>
      </c>
      <c r="L47" s="86"/>
      <c r="M47" s="101" t="s">
        <v>74</v>
      </c>
      <c r="Q47" s="139" t="s">
        <v>35</v>
      </c>
    </row>
    <row r="48" spans="3:1025" s="2" customFormat="1" ht="17.100000000000001" customHeight="1" x14ac:dyDescent="0.2">
      <c r="C48" s="154"/>
      <c r="D48" s="154"/>
      <c r="E48" s="167"/>
      <c r="F48" s="155"/>
      <c r="G48" s="151"/>
      <c r="H48" s="155"/>
      <c r="I48" s="152"/>
      <c r="J48" s="156"/>
      <c r="K48" s="156"/>
      <c r="L48" s="154"/>
      <c r="M48" s="154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3:1025" s="2" customFormat="1" ht="17.100000000000001" customHeight="1" x14ac:dyDescent="0.2">
      <c r="C49" s="29"/>
      <c r="D49" s="53" t="s">
        <v>75</v>
      </c>
      <c r="E49" s="168"/>
      <c r="F49" s="81"/>
      <c r="G49" s="81"/>
      <c r="H49" s="81"/>
      <c r="I49" s="124"/>
      <c r="J49" s="55"/>
      <c r="K49" s="56"/>
      <c r="L49" s="56"/>
      <c r="M49" s="82"/>
      <c r="Q49" s="135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3:1025" s="2" customFormat="1" ht="17.100000000000001" customHeight="1" x14ac:dyDescent="0.2">
      <c r="C50" s="29"/>
      <c r="D50" s="65" t="s">
        <v>76</v>
      </c>
      <c r="E50" s="91">
        <v>590</v>
      </c>
      <c r="F50" s="84">
        <v>63065000</v>
      </c>
      <c r="G50" s="79">
        <f>F50/E50</f>
        <v>106889.83050847458</v>
      </c>
      <c r="H50" s="85">
        <v>36873000</v>
      </c>
      <c r="I50" s="179">
        <f t="shared" si="1"/>
        <v>7.6025049609566278</v>
      </c>
      <c r="J50" s="68">
        <v>77606</v>
      </c>
      <c r="K50" s="68">
        <v>77086</v>
      </c>
      <c r="L50" s="68"/>
      <c r="M50" s="69" t="s">
        <v>77</v>
      </c>
      <c r="Q50" s="134" t="s">
        <v>38</v>
      </c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3:1025" s="2" customFormat="1" ht="17.100000000000001" customHeight="1" x14ac:dyDescent="0.2">
      <c r="C51" s="31"/>
      <c r="D51" s="57" t="s">
        <v>78</v>
      </c>
      <c r="E51" s="96">
        <v>637</v>
      </c>
      <c r="F51" s="84">
        <v>61133000</v>
      </c>
      <c r="G51" s="79">
        <f t="shared" ref="G51:G90" si="3">F51/E51</f>
        <v>95970.172684458405</v>
      </c>
      <c r="H51" s="85">
        <v>31944000</v>
      </c>
      <c r="I51" s="179">
        <f t="shared" si="1"/>
        <v>9.2489074092895613</v>
      </c>
      <c r="J51" s="63">
        <v>68873</v>
      </c>
      <c r="K51" s="63">
        <v>68522</v>
      </c>
      <c r="L51" s="63"/>
      <c r="M51" s="71" t="s">
        <v>58</v>
      </c>
      <c r="Q51" s="134" t="s">
        <v>79</v>
      </c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3:1025" ht="17.100000000000001" customHeight="1" x14ac:dyDescent="0.2">
      <c r="C52" s="29"/>
      <c r="D52" s="65" t="s">
        <v>80</v>
      </c>
      <c r="E52" s="164">
        <v>316</v>
      </c>
      <c r="F52" s="59">
        <v>36538000</v>
      </c>
      <c r="G52" s="79">
        <f t="shared" si="3"/>
        <v>115626.58227848102</v>
      </c>
      <c r="H52" s="61">
        <v>27722000</v>
      </c>
      <c r="I52" s="179">
        <f t="shared" si="1"/>
        <v>5.3394613226994689</v>
      </c>
      <c r="J52" s="68">
        <v>59182</v>
      </c>
      <c r="K52" s="68">
        <v>57580</v>
      </c>
      <c r="L52" s="68"/>
      <c r="M52" s="69" t="s">
        <v>77</v>
      </c>
      <c r="Q52" s="134" t="s">
        <v>81</v>
      </c>
    </row>
    <row r="53" spans="3:1025" ht="17.100000000000001" customHeight="1" x14ac:dyDescent="0.2">
      <c r="C53" s="31"/>
      <c r="D53" s="57" t="s">
        <v>82</v>
      </c>
      <c r="E53" s="116">
        <v>511</v>
      </c>
      <c r="F53" s="59">
        <v>56034000</v>
      </c>
      <c r="G53" s="79">
        <f t="shared" si="3"/>
        <v>109655.57729941292</v>
      </c>
      <c r="H53" s="61">
        <v>29960000</v>
      </c>
      <c r="I53" s="179">
        <f t="shared" si="1"/>
        <v>8.9404436979494726</v>
      </c>
      <c r="J53" s="63">
        <v>57156</v>
      </c>
      <c r="K53" s="63">
        <v>56969</v>
      </c>
      <c r="L53" s="63"/>
      <c r="M53" s="64" t="s">
        <v>83</v>
      </c>
      <c r="Q53" s="134" t="s">
        <v>84</v>
      </c>
    </row>
    <row r="54" spans="3:1025" ht="17.100000000000001" customHeight="1" x14ac:dyDescent="0.2">
      <c r="C54" s="29"/>
      <c r="D54" s="70" t="s">
        <v>85</v>
      </c>
      <c r="E54" s="164">
        <v>438</v>
      </c>
      <c r="F54" s="59">
        <v>45291000</v>
      </c>
      <c r="G54" s="79">
        <f t="shared" si="3"/>
        <v>103404.10958904109</v>
      </c>
      <c r="H54" s="61">
        <v>31824000</v>
      </c>
      <c r="I54" s="179">
        <f t="shared" si="1"/>
        <v>8.4017494053556359</v>
      </c>
      <c r="J54" s="68">
        <v>52132</v>
      </c>
      <c r="K54" s="68">
        <v>51576</v>
      </c>
      <c r="L54" s="68"/>
      <c r="M54" s="72" t="s">
        <v>72</v>
      </c>
      <c r="Q54" s="137" t="s">
        <v>35</v>
      </c>
    </row>
    <row r="55" spans="3:1025" ht="17.100000000000001" customHeight="1" x14ac:dyDescent="0.2">
      <c r="C55" s="31"/>
      <c r="D55" s="57" t="s">
        <v>86</v>
      </c>
      <c r="E55" s="116">
        <v>419</v>
      </c>
      <c r="F55" s="59">
        <v>41770000</v>
      </c>
      <c r="G55" s="79">
        <f t="shared" si="3"/>
        <v>99689.737470167063</v>
      </c>
      <c r="H55" s="61">
        <v>73527000</v>
      </c>
      <c r="I55" s="179">
        <f t="shared" si="1"/>
        <v>8.1250363590529187</v>
      </c>
      <c r="J55" s="63">
        <v>51569</v>
      </c>
      <c r="K55" s="63">
        <v>49684</v>
      </c>
      <c r="L55" s="63"/>
      <c r="M55" s="71" t="s">
        <v>58</v>
      </c>
      <c r="Q55" s="137" t="s">
        <v>33</v>
      </c>
    </row>
    <row r="56" spans="3:1025" ht="17.100000000000001" customHeight="1" x14ac:dyDescent="0.2">
      <c r="C56" s="29"/>
      <c r="D56" s="65" t="s">
        <v>87</v>
      </c>
      <c r="E56" s="164">
        <v>451</v>
      </c>
      <c r="F56" s="59">
        <v>43527000</v>
      </c>
      <c r="G56" s="79">
        <f t="shared" si="3"/>
        <v>96512.195121951227</v>
      </c>
      <c r="H56" s="61">
        <v>43559000</v>
      </c>
      <c r="I56" s="179">
        <f t="shared" si="1"/>
        <v>9.2253564342258674</v>
      </c>
      <c r="J56" s="68">
        <v>48887</v>
      </c>
      <c r="K56" s="68">
        <v>48453</v>
      </c>
      <c r="L56" s="68"/>
      <c r="M56" s="69" t="s">
        <v>77</v>
      </c>
      <c r="Q56" s="134" t="s">
        <v>81</v>
      </c>
    </row>
    <row r="57" spans="3:1025" ht="17.100000000000001" customHeight="1" x14ac:dyDescent="0.2">
      <c r="C57" s="31"/>
      <c r="D57" s="57" t="s">
        <v>88</v>
      </c>
      <c r="E57" s="116">
        <v>353</v>
      </c>
      <c r="F57" s="59">
        <v>35197000</v>
      </c>
      <c r="G57" s="79">
        <f t="shared" si="3"/>
        <v>99708.215297450428</v>
      </c>
      <c r="H57" s="61">
        <v>26893000</v>
      </c>
      <c r="I57" s="179">
        <f t="shared" si="1"/>
        <v>7.7151724439393279</v>
      </c>
      <c r="J57" s="63">
        <v>45754</v>
      </c>
      <c r="K57" s="63">
        <v>45452</v>
      </c>
      <c r="L57" s="63"/>
      <c r="M57" s="71" t="s">
        <v>77</v>
      </c>
      <c r="Q57" s="134" t="s">
        <v>79</v>
      </c>
    </row>
    <row r="58" spans="3:1025" ht="17.100000000000001" customHeight="1" x14ac:dyDescent="0.2">
      <c r="C58" s="29"/>
      <c r="D58" s="65" t="s">
        <v>89</v>
      </c>
      <c r="E58" s="164">
        <v>345</v>
      </c>
      <c r="F58" s="59">
        <v>37988000</v>
      </c>
      <c r="G58" s="79">
        <f t="shared" si="3"/>
        <v>110110.14492753622</v>
      </c>
      <c r="H58" s="61">
        <v>5221000</v>
      </c>
      <c r="I58" s="179">
        <f t="shared" si="1"/>
        <v>8.2652547854627354</v>
      </c>
      <c r="J58" s="68">
        <v>41741</v>
      </c>
      <c r="K58" s="68">
        <v>40641</v>
      </c>
      <c r="L58" s="68"/>
      <c r="M58" s="69" t="s">
        <v>77</v>
      </c>
      <c r="Q58" s="134" t="s">
        <v>84</v>
      </c>
    </row>
    <row r="59" spans="3:1025" ht="17.100000000000001" customHeight="1" x14ac:dyDescent="0.2">
      <c r="C59" s="31"/>
      <c r="D59" s="57" t="s">
        <v>90</v>
      </c>
      <c r="E59" s="116">
        <v>369</v>
      </c>
      <c r="F59" s="59">
        <v>43148000</v>
      </c>
      <c r="G59" s="79">
        <f t="shared" si="3"/>
        <v>116932.24932249323</v>
      </c>
      <c r="H59" s="88">
        <v>-12014000</v>
      </c>
      <c r="I59" s="179">
        <f t="shared" si="1"/>
        <v>9.5571095571095572</v>
      </c>
      <c r="J59" s="63">
        <v>38610</v>
      </c>
      <c r="K59" s="63">
        <v>37623</v>
      </c>
      <c r="L59" s="63"/>
      <c r="M59" s="71" t="s">
        <v>69</v>
      </c>
      <c r="Q59" s="137" t="s">
        <v>91</v>
      </c>
    </row>
    <row r="60" spans="3:1025" ht="17.100000000000001" customHeight="1" x14ac:dyDescent="0.2">
      <c r="C60" s="29"/>
      <c r="D60" s="65" t="s">
        <v>92</v>
      </c>
      <c r="E60" s="164">
        <v>354</v>
      </c>
      <c r="F60" s="59">
        <v>34600000</v>
      </c>
      <c r="G60" s="79">
        <f t="shared" si="3"/>
        <v>97740.112994350289</v>
      </c>
      <c r="H60" s="88">
        <v>-4928000</v>
      </c>
      <c r="I60" s="179">
        <f t="shared" si="1"/>
        <v>9.1933724614345813</v>
      </c>
      <c r="J60" s="68">
        <v>38506</v>
      </c>
      <c r="K60" s="68">
        <v>38545</v>
      </c>
      <c r="L60" s="68"/>
      <c r="M60" s="72" t="s">
        <v>83</v>
      </c>
      <c r="Q60" s="134" t="s">
        <v>93</v>
      </c>
    </row>
    <row r="61" spans="3:1025" ht="17.100000000000001" customHeight="1" x14ac:dyDescent="0.2">
      <c r="C61" s="31"/>
      <c r="D61" s="57" t="s">
        <v>94</v>
      </c>
      <c r="E61" s="116">
        <v>268</v>
      </c>
      <c r="F61" s="59">
        <v>29920000</v>
      </c>
      <c r="G61" s="79">
        <f t="shared" si="3"/>
        <v>111641.79104477612</v>
      </c>
      <c r="H61" s="61">
        <v>2869000</v>
      </c>
      <c r="I61" s="179">
        <f t="shared" si="1"/>
        <v>8.7353324641460244</v>
      </c>
      <c r="J61" s="63">
        <v>30680</v>
      </c>
      <c r="K61" s="63">
        <v>30378</v>
      </c>
      <c r="L61" s="63"/>
      <c r="M61" s="71" t="s">
        <v>77</v>
      </c>
      <c r="Q61" s="134" t="s">
        <v>23</v>
      </c>
    </row>
    <row r="62" spans="3:1025" ht="17.100000000000001" customHeight="1" x14ac:dyDescent="0.2">
      <c r="C62" s="29"/>
      <c r="D62" s="70" t="s">
        <v>95</v>
      </c>
      <c r="E62" s="164">
        <v>253</v>
      </c>
      <c r="F62" s="59">
        <v>26766000</v>
      </c>
      <c r="G62" s="79">
        <f t="shared" si="3"/>
        <v>105794.46640316205</v>
      </c>
      <c r="H62" s="61">
        <v>27919000</v>
      </c>
      <c r="I62" s="179">
        <f t="shared" si="1"/>
        <v>8.2842174197773417</v>
      </c>
      <c r="J62" s="68">
        <v>30540</v>
      </c>
      <c r="K62" s="68">
        <v>30351</v>
      </c>
      <c r="L62" s="68"/>
      <c r="M62" s="69" t="s">
        <v>58</v>
      </c>
      <c r="Q62" s="133" t="s">
        <v>27</v>
      </c>
    </row>
    <row r="63" spans="3:1025" ht="17.100000000000001" customHeight="1" x14ac:dyDescent="0.2">
      <c r="C63" s="29"/>
      <c r="D63" s="76" t="s">
        <v>96</v>
      </c>
      <c r="E63" s="18"/>
      <c r="F63" s="125"/>
      <c r="G63" s="126"/>
      <c r="H63" s="125"/>
      <c r="I63" s="162"/>
      <c r="J63" s="127"/>
      <c r="K63" s="128"/>
      <c r="L63" s="128"/>
      <c r="M63" s="129"/>
      <c r="Q63" s="136"/>
    </row>
    <row r="64" spans="3:1025" ht="17.100000000000001" customHeight="1" x14ac:dyDescent="0.2">
      <c r="C64" s="31"/>
      <c r="D64" s="57" t="s">
        <v>97</v>
      </c>
      <c r="E64" s="116">
        <v>301</v>
      </c>
      <c r="F64" s="59">
        <v>35224000</v>
      </c>
      <c r="G64" s="79">
        <f t="shared" si="3"/>
        <v>117023.25581395348</v>
      </c>
      <c r="H64" s="61">
        <v>1167000</v>
      </c>
      <c r="I64" s="179">
        <f t="shared" si="1"/>
        <v>6.8981322332989574</v>
      </c>
      <c r="J64" s="63">
        <v>43635</v>
      </c>
      <c r="K64" s="63">
        <v>43183</v>
      </c>
      <c r="L64" s="63"/>
      <c r="M64" s="71" t="s">
        <v>58</v>
      </c>
      <c r="Q64" s="133" t="s">
        <v>27</v>
      </c>
    </row>
    <row r="65" spans="3:17" ht="17.100000000000001" customHeight="1" x14ac:dyDescent="0.2">
      <c r="C65" s="29"/>
      <c r="D65" s="65" t="s">
        <v>98</v>
      </c>
      <c r="E65" s="164">
        <v>262</v>
      </c>
      <c r="F65" s="59">
        <v>28238000</v>
      </c>
      <c r="G65" s="79">
        <f t="shared" si="3"/>
        <v>107778.62595419848</v>
      </c>
      <c r="H65" s="61">
        <v>40906000</v>
      </c>
      <c r="I65" s="179">
        <f t="shared" si="1"/>
        <v>6.8080241139174715</v>
      </c>
      <c r="J65" s="68">
        <v>38484</v>
      </c>
      <c r="K65" s="68">
        <v>37895</v>
      </c>
      <c r="L65" s="68"/>
      <c r="M65" s="72" t="s">
        <v>74</v>
      </c>
      <c r="Q65" s="134" t="s">
        <v>81</v>
      </c>
    </row>
    <row r="66" spans="3:17" ht="17.100000000000001" customHeight="1" x14ac:dyDescent="0.2">
      <c r="C66" s="31"/>
      <c r="D66" s="57" t="s">
        <v>99</v>
      </c>
      <c r="E66" s="116">
        <v>439</v>
      </c>
      <c r="F66" s="59">
        <v>44046000</v>
      </c>
      <c r="G66" s="79">
        <f t="shared" si="3"/>
        <v>100332.57403189066</v>
      </c>
      <c r="H66" s="61">
        <v>17591000</v>
      </c>
      <c r="I66" s="179">
        <f t="shared" si="1"/>
        <v>12.359234234234233</v>
      </c>
      <c r="J66" s="63">
        <v>35520</v>
      </c>
      <c r="K66" s="63">
        <v>35419</v>
      </c>
      <c r="L66" s="63"/>
      <c r="M66" s="64" t="s">
        <v>100</v>
      </c>
      <c r="Q66" s="134" t="s">
        <v>84</v>
      </c>
    </row>
    <row r="67" spans="3:17" ht="17.100000000000001" customHeight="1" x14ac:dyDescent="0.2">
      <c r="C67" s="29"/>
      <c r="D67" s="65" t="s">
        <v>101</v>
      </c>
      <c r="E67" s="164">
        <v>332</v>
      </c>
      <c r="F67" s="59">
        <v>31600000</v>
      </c>
      <c r="G67" s="79">
        <f t="shared" si="3"/>
        <v>95180.722891566271</v>
      </c>
      <c r="H67" s="61">
        <v>10224000</v>
      </c>
      <c r="I67" s="179">
        <f t="shared" si="1"/>
        <v>11.110367445284787</v>
      </c>
      <c r="J67" s="68">
        <v>29882</v>
      </c>
      <c r="K67" s="68">
        <v>29740</v>
      </c>
      <c r="L67" s="68"/>
      <c r="M67" s="69" t="s">
        <v>58</v>
      </c>
      <c r="Q67" s="134" t="s">
        <v>81</v>
      </c>
    </row>
    <row r="68" spans="3:17" ht="17.100000000000001" customHeight="1" x14ac:dyDescent="0.2">
      <c r="C68" s="31"/>
      <c r="D68" s="57" t="s">
        <v>102</v>
      </c>
      <c r="E68" s="116">
        <v>199</v>
      </c>
      <c r="F68" s="59">
        <v>20236000</v>
      </c>
      <c r="G68" s="79">
        <f t="shared" si="3"/>
        <v>101688.44221105527</v>
      </c>
      <c r="H68" s="61">
        <v>12398000</v>
      </c>
      <c r="I68" s="179">
        <f t="shared" si="1"/>
        <v>7.8668564199873501</v>
      </c>
      <c r="J68" s="63">
        <v>25296</v>
      </c>
      <c r="K68" s="63">
        <v>24879</v>
      </c>
      <c r="L68" s="63"/>
      <c r="M68" s="64" t="s">
        <v>74</v>
      </c>
      <c r="Q68" s="134" t="s">
        <v>81</v>
      </c>
    </row>
    <row r="69" spans="3:17" ht="17.100000000000001" customHeight="1" x14ac:dyDescent="0.2">
      <c r="C69" s="29"/>
      <c r="D69" s="65" t="s">
        <v>103</v>
      </c>
      <c r="E69" s="164">
        <v>246</v>
      </c>
      <c r="F69" s="59">
        <v>25201000</v>
      </c>
      <c r="G69" s="79">
        <f t="shared" si="3"/>
        <v>102443.08943089431</v>
      </c>
      <c r="H69" s="88">
        <v>-1431000</v>
      </c>
      <c r="I69" s="179">
        <f t="shared" si="1"/>
        <v>11.092573386842224</v>
      </c>
      <c r="J69" s="68">
        <v>22177</v>
      </c>
      <c r="K69" s="68">
        <v>22304</v>
      </c>
      <c r="L69" s="68"/>
      <c r="M69" s="69" t="s">
        <v>69</v>
      </c>
      <c r="Q69" s="133" t="s">
        <v>104</v>
      </c>
    </row>
    <row r="70" spans="3:17" ht="17.100000000000001" customHeight="1" x14ac:dyDescent="0.2">
      <c r="C70" s="31"/>
      <c r="D70" s="57" t="s">
        <v>105</v>
      </c>
      <c r="E70" s="116">
        <v>224</v>
      </c>
      <c r="F70" s="59">
        <v>22851000</v>
      </c>
      <c r="G70" s="79">
        <f t="shared" si="3"/>
        <v>102013.39285714286</v>
      </c>
      <c r="H70" s="61">
        <v>1195000</v>
      </c>
      <c r="I70" s="179">
        <f t="shared" si="1"/>
        <v>10.562550101381619</v>
      </c>
      <c r="J70" s="63">
        <v>21207</v>
      </c>
      <c r="K70" s="63">
        <v>21383</v>
      </c>
      <c r="L70" s="63"/>
      <c r="M70" s="64" t="s">
        <v>83</v>
      </c>
      <c r="Q70" s="133" t="s">
        <v>50</v>
      </c>
    </row>
    <row r="71" spans="3:17" ht="17.100000000000001" customHeight="1" x14ac:dyDescent="0.2">
      <c r="C71" s="29"/>
      <c r="D71" s="65" t="s">
        <v>106</v>
      </c>
      <c r="E71" s="164">
        <v>220</v>
      </c>
      <c r="F71" s="59">
        <v>23655000</v>
      </c>
      <c r="G71" s="79">
        <f t="shared" si="3"/>
        <v>107522.72727272728</v>
      </c>
      <c r="H71" s="61">
        <v>6956000</v>
      </c>
      <c r="I71" s="179">
        <f t="shared" si="1"/>
        <v>10.82304324297732</v>
      </c>
      <c r="J71" s="68">
        <v>20327</v>
      </c>
      <c r="K71" s="68">
        <v>20369</v>
      </c>
      <c r="L71" s="68"/>
      <c r="M71" s="72" t="s">
        <v>107</v>
      </c>
      <c r="Q71" s="133" t="s">
        <v>27</v>
      </c>
    </row>
    <row r="72" spans="3:17" ht="17.100000000000001" customHeight="1" x14ac:dyDescent="0.2">
      <c r="C72" s="31"/>
      <c r="D72" s="80" t="s">
        <v>108</v>
      </c>
      <c r="E72" s="116">
        <v>270</v>
      </c>
      <c r="F72" s="59">
        <v>26536000</v>
      </c>
      <c r="G72" s="79">
        <f t="shared" si="3"/>
        <v>98281.481481481474</v>
      </c>
      <c r="H72" s="61">
        <v>1086000</v>
      </c>
      <c r="I72" s="179">
        <f t="shared" si="1"/>
        <v>13.489208633093526</v>
      </c>
      <c r="J72" s="63">
        <v>20016</v>
      </c>
      <c r="K72" s="63">
        <v>20056</v>
      </c>
      <c r="L72" s="63"/>
      <c r="M72" s="64" t="s">
        <v>100</v>
      </c>
      <c r="Q72" s="133" t="s">
        <v>50</v>
      </c>
    </row>
    <row r="73" spans="3:17" ht="17.100000000000001" customHeight="1" x14ac:dyDescent="0.2">
      <c r="C73" s="29"/>
      <c r="D73" s="65" t="s">
        <v>109</v>
      </c>
      <c r="E73" s="164">
        <v>273</v>
      </c>
      <c r="F73" s="59">
        <v>23678000</v>
      </c>
      <c r="G73" s="79">
        <f t="shared" si="3"/>
        <v>86732.600732600738</v>
      </c>
      <c r="H73" s="61">
        <v>8342000</v>
      </c>
      <c r="I73" s="179">
        <f t="shared" si="1"/>
        <v>15.637530072173217</v>
      </c>
      <c r="J73" s="68">
        <v>17458</v>
      </c>
      <c r="K73" s="68">
        <v>17291</v>
      </c>
      <c r="L73" s="68"/>
      <c r="M73" s="72" t="s">
        <v>100</v>
      </c>
      <c r="Q73" s="133" t="s">
        <v>110</v>
      </c>
    </row>
    <row r="74" spans="3:17" x14ac:dyDescent="0.2">
      <c r="C74" s="158"/>
      <c r="D74" s="158"/>
      <c r="E74" s="165"/>
      <c r="F74" s="160"/>
      <c r="G74" s="161"/>
      <c r="H74" s="160"/>
      <c r="I74" s="163"/>
      <c r="J74" s="158"/>
      <c r="K74" s="158"/>
      <c r="L74" s="158"/>
      <c r="M74" s="158"/>
    </row>
    <row r="75" spans="3:17" ht="17.100000000000001" customHeight="1" x14ac:dyDescent="0.2">
      <c r="C75" s="29"/>
      <c r="D75" s="53" t="s">
        <v>111</v>
      </c>
      <c r="E75" s="166"/>
      <c r="F75" s="54"/>
      <c r="G75" s="73"/>
      <c r="H75" s="54"/>
      <c r="I75" s="162"/>
      <c r="J75" s="74"/>
      <c r="K75" s="74"/>
      <c r="L75" s="74"/>
      <c r="M75" s="75"/>
      <c r="Q75" s="144"/>
    </row>
    <row r="76" spans="3:17" ht="17.100000000000001" customHeight="1" x14ac:dyDescent="0.2">
      <c r="C76" s="29"/>
      <c r="D76" s="65" t="s">
        <v>112</v>
      </c>
      <c r="E76" s="164">
        <v>211</v>
      </c>
      <c r="F76" s="59">
        <v>21440000</v>
      </c>
      <c r="G76" s="79">
        <f t="shared" si="3"/>
        <v>101611.37440758295</v>
      </c>
      <c r="H76" s="61">
        <v>8725000</v>
      </c>
      <c r="I76" s="179">
        <f t="shared" ref="I76:I99" si="4">E76/(J76/1000)</f>
        <v>10.398186477429528</v>
      </c>
      <c r="J76" s="67">
        <v>20292</v>
      </c>
      <c r="K76" s="67">
        <v>20106</v>
      </c>
      <c r="L76" s="68"/>
      <c r="M76" s="72" t="s">
        <v>72</v>
      </c>
      <c r="Q76" s="133" t="s">
        <v>50</v>
      </c>
    </row>
    <row r="77" spans="3:17" ht="17.100000000000001" customHeight="1" x14ac:dyDescent="0.2">
      <c r="C77" s="31"/>
      <c r="D77" s="57" t="s">
        <v>113</v>
      </c>
      <c r="E77" s="116">
        <v>150</v>
      </c>
      <c r="F77" s="59">
        <v>15935000</v>
      </c>
      <c r="G77" s="79">
        <f t="shared" si="3"/>
        <v>106233.33333333333</v>
      </c>
      <c r="H77" s="61">
        <v>8763000</v>
      </c>
      <c r="I77" s="179">
        <f t="shared" si="4"/>
        <v>8.6172229562819549</v>
      </c>
      <c r="J77" s="62">
        <v>17407</v>
      </c>
      <c r="K77" s="62">
        <v>17249</v>
      </c>
      <c r="L77" s="63"/>
      <c r="M77" s="71" t="s">
        <v>58</v>
      </c>
      <c r="Q77" s="133" t="s">
        <v>114</v>
      </c>
    </row>
    <row r="78" spans="3:17" ht="17.100000000000001" customHeight="1" x14ac:dyDescent="0.2">
      <c r="C78" s="29"/>
      <c r="D78" s="65" t="s">
        <v>115</v>
      </c>
      <c r="E78" s="164">
        <v>185</v>
      </c>
      <c r="F78" s="59">
        <v>18925000</v>
      </c>
      <c r="G78" s="79">
        <f t="shared" si="3"/>
        <v>102297.29729729729</v>
      </c>
      <c r="H78" s="88">
        <v>-5077000</v>
      </c>
      <c r="I78" s="179">
        <f t="shared" si="4"/>
        <v>11.17487163998792</v>
      </c>
      <c r="J78" s="67">
        <v>16555</v>
      </c>
      <c r="K78" s="67">
        <v>16476</v>
      </c>
      <c r="L78" s="68"/>
      <c r="M78" s="69" t="s">
        <v>74</v>
      </c>
      <c r="Q78" s="133" t="s">
        <v>27</v>
      </c>
    </row>
    <row r="79" spans="3:17" ht="17.100000000000001" customHeight="1" x14ac:dyDescent="0.2">
      <c r="C79" s="31"/>
      <c r="D79" s="57" t="s">
        <v>116</v>
      </c>
      <c r="E79" s="116">
        <v>237</v>
      </c>
      <c r="F79" s="59">
        <v>21406000</v>
      </c>
      <c r="G79" s="79">
        <f t="shared" si="3"/>
        <v>90320.675105485236</v>
      </c>
      <c r="H79" s="61">
        <v>8404000</v>
      </c>
      <c r="I79" s="179">
        <f t="shared" si="4"/>
        <v>14.474166361304508</v>
      </c>
      <c r="J79" s="62">
        <v>16374</v>
      </c>
      <c r="K79" s="62">
        <v>16488</v>
      </c>
      <c r="L79" s="63"/>
      <c r="M79" s="64" t="s">
        <v>100</v>
      </c>
      <c r="Q79" s="133" t="s">
        <v>110</v>
      </c>
    </row>
    <row r="80" spans="3:17" ht="17.100000000000001" customHeight="1" x14ac:dyDescent="0.2">
      <c r="C80" s="29"/>
      <c r="D80" s="65" t="s">
        <v>117</v>
      </c>
      <c r="E80" s="164">
        <v>222</v>
      </c>
      <c r="F80" s="59">
        <v>20812000</v>
      </c>
      <c r="G80" s="79">
        <f t="shared" si="3"/>
        <v>93747.747747747751</v>
      </c>
      <c r="H80" s="61">
        <v>13791000</v>
      </c>
      <c r="I80" s="179">
        <f t="shared" si="4"/>
        <v>13.894974025161169</v>
      </c>
      <c r="J80" s="67">
        <v>15977</v>
      </c>
      <c r="K80" s="67">
        <v>16029</v>
      </c>
      <c r="L80" s="68"/>
      <c r="M80" s="72" t="s">
        <v>100</v>
      </c>
      <c r="Q80" s="133" t="s">
        <v>27</v>
      </c>
    </row>
    <row r="81" spans="3:17" ht="17.100000000000001" customHeight="1" x14ac:dyDescent="0.2">
      <c r="C81" s="31"/>
      <c r="D81" s="57" t="s">
        <v>118</v>
      </c>
      <c r="E81" s="116">
        <v>166</v>
      </c>
      <c r="F81" s="59">
        <v>18377000</v>
      </c>
      <c r="G81" s="79">
        <f t="shared" si="3"/>
        <v>110704.81927710843</v>
      </c>
      <c r="H81" s="61">
        <v>1170000</v>
      </c>
      <c r="I81" s="179">
        <f t="shared" si="4"/>
        <v>10.817855979146302</v>
      </c>
      <c r="J81" s="62">
        <v>15345</v>
      </c>
      <c r="K81" s="62">
        <v>15134</v>
      </c>
      <c r="L81" s="63"/>
      <c r="M81" s="71" t="s">
        <v>58</v>
      </c>
      <c r="Q81" s="133" t="s">
        <v>50</v>
      </c>
    </row>
    <row r="82" spans="3:17" ht="17.100000000000001" customHeight="1" x14ac:dyDescent="0.2">
      <c r="C82" s="29"/>
      <c r="D82" s="65" t="s">
        <v>119</v>
      </c>
      <c r="E82" s="164">
        <v>121</v>
      </c>
      <c r="F82" s="59">
        <v>13450000</v>
      </c>
      <c r="G82" s="79">
        <f t="shared" si="3"/>
        <v>111157.02479338842</v>
      </c>
      <c r="H82" s="61">
        <v>9453000</v>
      </c>
      <c r="I82" s="179">
        <f t="shared" si="4"/>
        <v>8.37370242214533</v>
      </c>
      <c r="J82" s="67">
        <v>14450</v>
      </c>
      <c r="K82" s="67">
        <v>14431</v>
      </c>
      <c r="L82" s="68"/>
      <c r="M82" s="69" t="s">
        <v>58</v>
      </c>
      <c r="Q82" s="133" t="s">
        <v>114</v>
      </c>
    </row>
    <row r="83" spans="3:17" ht="17.100000000000001" customHeight="1" x14ac:dyDescent="0.2">
      <c r="C83" s="31"/>
      <c r="D83" s="57" t="s">
        <v>120</v>
      </c>
      <c r="E83" s="116">
        <v>179</v>
      </c>
      <c r="F83" s="59">
        <v>17174000</v>
      </c>
      <c r="G83" s="79">
        <f t="shared" si="3"/>
        <v>95944.134078212286</v>
      </c>
      <c r="H83" s="61">
        <v>13564000</v>
      </c>
      <c r="I83" s="179">
        <f t="shared" si="4"/>
        <v>13.258277164654471</v>
      </c>
      <c r="J83" s="62">
        <v>13501</v>
      </c>
      <c r="K83" s="62">
        <v>13382</v>
      </c>
      <c r="L83" s="63"/>
      <c r="M83" s="64" t="s">
        <v>72</v>
      </c>
      <c r="Q83" s="133" t="s">
        <v>121</v>
      </c>
    </row>
    <row r="84" spans="3:17" ht="17.100000000000001" customHeight="1" x14ac:dyDescent="0.2">
      <c r="C84" s="29"/>
      <c r="D84" s="65" t="s">
        <v>122</v>
      </c>
      <c r="E84" s="164">
        <v>139</v>
      </c>
      <c r="F84" s="59">
        <v>12904000</v>
      </c>
      <c r="G84" s="79">
        <f t="shared" si="3"/>
        <v>92834.532374100716</v>
      </c>
      <c r="H84" s="61">
        <v>10733000</v>
      </c>
      <c r="I84" s="179">
        <f t="shared" si="4"/>
        <v>10.550284629981023</v>
      </c>
      <c r="J84" s="67">
        <v>13175</v>
      </c>
      <c r="K84" s="67">
        <v>13156</v>
      </c>
      <c r="L84" s="68"/>
      <c r="M84" s="69" t="s">
        <v>58</v>
      </c>
      <c r="Q84" s="133" t="s">
        <v>123</v>
      </c>
    </row>
    <row r="85" spans="3:17" ht="17.100000000000001" customHeight="1" x14ac:dyDescent="0.2">
      <c r="C85" s="43"/>
      <c r="D85" s="80" t="s">
        <v>124</v>
      </c>
      <c r="E85" s="116">
        <v>217</v>
      </c>
      <c r="F85" s="59">
        <v>19721000</v>
      </c>
      <c r="G85" s="79">
        <f t="shared" si="3"/>
        <v>90880.184331797238</v>
      </c>
      <c r="H85" s="88">
        <v>-4886000</v>
      </c>
      <c r="I85" s="179">
        <f t="shared" si="4"/>
        <v>18.290627107215105</v>
      </c>
      <c r="J85" s="62">
        <v>11864</v>
      </c>
      <c r="K85" s="62">
        <v>11885</v>
      </c>
      <c r="L85" s="63"/>
      <c r="M85" s="64" t="s">
        <v>107</v>
      </c>
      <c r="Q85" s="133" t="s">
        <v>104</v>
      </c>
    </row>
    <row r="86" spans="3:17" ht="17.100000000000001" customHeight="1" x14ac:dyDescent="0.2">
      <c r="C86" s="29"/>
      <c r="D86" s="65" t="s">
        <v>125</v>
      </c>
      <c r="E86" s="164">
        <v>132</v>
      </c>
      <c r="F86" s="59">
        <v>12182000</v>
      </c>
      <c r="G86" s="79">
        <f t="shared" si="3"/>
        <v>92287.878787878784</v>
      </c>
      <c r="H86" s="61">
        <v>1296000</v>
      </c>
      <c r="I86" s="179">
        <f t="shared" si="4"/>
        <v>11.242653947704625</v>
      </c>
      <c r="J86" s="67">
        <v>11741</v>
      </c>
      <c r="K86" s="67">
        <v>11821</v>
      </c>
      <c r="L86" s="68"/>
      <c r="M86" s="69" t="s">
        <v>74</v>
      </c>
      <c r="Q86" s="133" t="s">
        <v>121</v>
      </c>
    </row>
    <row r="87" spans="3:17" ht="17.100000000000001" customHeight="1" x14ac:dyDescent="0.2">
      <c r="C87" s="31"/>
      <c r="D87" s="57" t="s">
        <v>126</v>
      </c>
      <c r="E87" s="116">
        <v>135</v>
      </c>
      <c r="F87" s="59">
        <v>13363000</v>
      </c>
      <c r="G87" s="79">
        <f t="shared" si="3"/>
        <v>98985.185185185182</v>
      </c>
      <c r="H87" s="61">
        <v>3576000</v>
      </c>
      <c r="I87" s="179">
        <f t="shared" si="4"/>
        <v>11.741172377804837</v>
      </c>
      <c r="J87" s="62">
        <v>11498</v>
      </c>
      <c r="K87" s="62">
        <v>11364</v>
      </c>
      <c r="L87" s="63"/>
      <c r="M87" s="71" t="s">
        <v>58</v>
      </c>
      <c r="Q87" s="133" t="s">
        <v>123</v>
      </c>
    </row>
    <row r="88" spans="3:17" ht="17.100000000000001" customHeight="1" x14ac:dyDescent="0.2">
      <c r="C88" s="29"/>
      <c r="D88" s="65" t="s">
        <v>127</v>
      </c>
      <c r="E88" s="164">
        <v>194</v>
      </c>
      <c r="F88" s="59">
        <v>18772000</v>
      </c>
      <c r="G88" s="79">
        <f t="shared" si="3"/>
        <v>96762.886597938137</v>
      </c>
      <c r="H88" s="61">
        <v>30298000</v>
      </c>
      <c r="I88" s="179">
        <f t="shared" si="4"/>
        <v>18.427051671732521</v>
      </c>
      <c r="J88" s="67">
        <v>10528</v>
      </c>
      <c r="K88" s="67">
        <v>10612</v>
      </c>
      <c r="L88" s="68"/>
      <c r="M88" s="72" t="s">
        <v>83</v>
      </c>
      <c r="Q88" s="133" t="s">
        <v>104</v>
      </c>
    </row>
    <row r="89" spans="3:17" ht="17.100000000000001" customHeight="1" x14ac:dyDescent="0.2">
      <c r="C89" s="31"/>
      <c r="D89" s="57" t="s">
        <v>128</v>
      </c>
      <c r="E89" s="116">
        <v>124</v>
      </c>
      <c r="F89" s="59">
        <v>13794000</v>
      </c>
      <c r="G89" s="79">
        <f t="shared" si="3"/>
        <v>111241.93548387097</v>
      </c>
      <c r="H89" s="88">
        <v>-3723000</v>
      </c>
      <c r="I89" s="179">
        <f t="shared" si="4"/>
        <v>19.26961926961927</v>
      </c>
      <c r="J89" s="62">
        <v>6435</v>
      </c>
      <c r="K89" s="62">
        <v>6511</v>
      </c>
      <c r="L89" s="63"/>
      <c r="M89" s="64" t="s">
        <v>107</v>
      </c>
      <c r="Q89" s="145" t="s">
        <v>129</v>
      </c>
    </row>
    <row r="90" spans="3:17" ht="17.100000000000001" customHeight="1" x14ac:dyDescent="0.2">
      <c r="C90" s="29"/>
      <c r="D90" s="65" t="s">
        <v>130</v>
      </c>
      <c r="E90" s="164">
        <v>130</v>
      </c>
      <c r="F90" s="59">
        <v>12201000</v>
      </c>
      <c r="G90" s="79">
        <f t="shared" si="3"/>
        <v>93853.846153846156</v>
      </c>
      <c r="H90" s="61">
        <v>6225000</v>
      </c>
      <c r="I90" s="179">
        <f t="shared" si="4"/>
        <v>21.276595744680851</v>
      </c>
      <c r="J90" s="67">
        <v>6110</v>
      </c>
      <c r="K90" s="67">
        <v>6130</v>
      </c>
      <c r="L90" s="68"/>
      <c r="M90" s="72" t="s">
        <v>83</v>
      </c>
      <c r="Q90" s="145" t="s">
        <v>131</v>
      </c>
    </row>
    <row r="91" spans="3:17" ht="17.100000000000001" customHeight="1" x14ac:dyDescent="0.2">
      <c r="C91" s="29"/>
      <c r="D91" s="76" t="s">
        <v>132</v>
      </c>
      <c r="F91" s="77"/>
      <c r="G91" s="77"/>
      <c r="H91" s="77"/>
      <c r="I91" s="162"/>
      <c r="J91" s="30"/>
      <c r="K91" s="2"/>
      <c r="L91" s="2"/>
      <c r="M91" s="78"/>
      <c r="Q91" s="136"/>
    </row>
    <row r="92" spans="3:17" ht="17.100000000000001" customHeight="1" x14ac:dyDescent="0.2">
      <c r="C92" s="31"/>
      <c r="D92" s="57" t="s">
        <v>133</v>
      </c>
      <c r="E92" s="116">
        <v>96</v>
      </c>
      <c r="F92" s="59">
        <v>8956000</v>
      </c>
      <c r="G92" s="60">
        <f>F92/E92</f>
        <v>93291.666666666672</v>
      </c>
      <c r="H92" s="61">
        <v>2512000</v>
      </c>
      <c r="I92" s="179">
        <f t="shared" si="4"/>
        <v>17.136736879685827</v>
      </c>
      <c r="J92" s="62">
        <v>5602</v>
      </c>
      <c r="K92" s="62">
        <v>5656</v>
      </c>
      <c r="L92" s="63"/>
      <c r="M92" s="64" t="s">
        <v>107</v>
      </c>
      <c r="Q92" s="133" t="s">
        <v>123</v>
      </c>
    </row>
    <row r="93" spans="3:17" ht="17.100000000000001" customHeight="1" x14ac:dyDescent="0.2">
      <c r="C93" s="29"/>
      <c r="D93" s="65" t="s">
        <v>134</v>
      </c>
      <c r="E93" s="164">
        <v>123</v>
      </c>
      <c r="F93" s="59">
        <v>11645000</v>
      </c>
      <c r="G93" s="60">
        <f t="shared" ref="G93:G98" si="5">F93/E93</f>
        <v>94674.796747967484</v>
      </c>
      <c r="H93" s="61">
        <v>9117000</v>
      </c>
      <c r="I93" s="179">
        <f t="shared" si="4"/>
        <v>11.920914905989534</v>
      </c>
      <c r="J93" s="67">
        <v>10318</v>
      </c>
      <c r="K93" s="67">
        <v>10112</v>
      </c>
      <c r="L93" s="68"/>
      <c r="M93" s="69" t="s">
        <v>58</v>
      </c>
      <c r="Q93" s="133" t="s">
        <v>50</v>
      </c>
    </row>
    <row r="94" spans="3:17" ht="17.100000000000001" customHeight="1" x14ac:dyDescent="0.2">
      <c r="C94" s="31"/>
      <c r="D94" s="57" t="s">
        <v>135</v>
      </c>
      <c r="E94" s="116">
        <v>148</v>
      </c>
      <c r="F94" s="59">
        <v>13239244</v>
      </c>
      <c r="G94" s="60">
        <f t="shared" si="5"/>
        <v>89454.351351351346</v>
      </c>
      <c r="H94" s="88">
        <v>-6101128</v>
      </c>
      <c r="I94" s="179">
        <f t="shared" si="4"/>
        <v>19.148660887566308</v>
      </c>
      <c r="J94" s="62">
        <v>7729</v>
      </c>
      <c r="K94" s="62">
        <v>7700</v>
      </c>
      <c r="L94" s="63"/>
      <c r="M94" s="64" t="s">
        <v>72</v>
      </c>
      <c r="Q94" s="134" t="s">
        <v>81</v>
      </c>
    </row>
    <row r="95" spans="3:17" ht="17.100000000000001" customHeight="1" x14ac:dyDescent="0.2">
      <c r="C95" s="44"/>
      <c r="D95" s="70" t="s">
        <v>136</v>
      </c>
      <c r="E95" s="164">
        <v>91</v>
      </c>
      <c r="F95" s="59">
        <v>9445000</v>
      </c>
      <c r="G95" s="60">
        <f t="shared" si="5"/>
        <v>103791.20879120879</v>
      </c>
      <c r="H95" s="61">
        <v>950000</v>
      </c>
      <c r="I95" s="179">
        <f t="shared" si="4"/>
        <v>11.903204708960105</v>
      </c>
      <c r="J95" s="67">
        <v>7645</v>
      </c>
      <c r="K95" s="67">
        <v>7613</v>
      </c>
      <c r="L95" s="68"/>
      <c r="M95" s="69" t="s">
        <v>74</v>
      </c>
      <c r="Q95" s="133" t="s">
        <v>114</v>
      </c>
    </row>
    <row r="96" spans="3:17" ht="17.100000000000001" customHeight="1" x14ac:dyDescent="0.2">
      <c r="C96" s="31"/>
      <c r="D96" s="57" t="s">
        <v>137</v>
      </c>
      <c r="E96" s="116">
        <v>126</v>
      </c>
      <c r="F96" s="59">
        <v>11214000</v>
      </c>
      <c r="G96" s="60">
        <f t="shared" si="5"/>
        <v>89000</v>
      </c>
      <c r="H96" s="88">
        <v>-7322000</v>
      </c>
      <c r="I96" s="179">
        <f t="shared" si="4"/>
        <v>20.365282042993371</v>
      </c>
      <c r="J96" s="62">
        <v>6187</v>
      </c>
      <c r="K96" s="62">
        <v>6183</v>
      </c>
      <c r="L96" s="63"/>
      <c r="M96" s="71" t="s">
        <v>58</v>
      </c>
      <c r="Q96" s="133" t="s">
        <v>121</v>
      </c>
    </row>
    <row r="97" spans="3:17" ht="17.100000000000001" customHeight="1" x14ac:dyDescent="0.2">
      <c r="C97" s="29"/>
      <c r="D97" s="65" t="s">
        <v>138</v>
      </c>
      <c r="E97" s="164">
        <v>113</v>
      </c>
      <c r="F97" s="59">
        <v>10792000</v>
      </c>
      <c r="G97" s="60">
        <f t="shared" si="5"/>
        <v>95504.424778761066</v>
      </c>
      <c r="H97" s="61">
        <v>327000</v>
      </c>
      <c r="I97" s="179">
        <f t="shared" si="4"/>
        <v>28.694768918232604</v>
      </c>
      <c r="J97" s="67">
        <v>3938</v>
      </c>
      <c r="K97" s="67">
        <v>3977</v>
      </c>
      <c r="L97" s="68"/>
      <c r="M97" s="72" t="s">
        <v>107</v>
      </c>
      <c r="Q97" s="133" t="s">
        <v>139</v>
      </c>
    </row>
    <row r="98" spans="3:17" ht="17.100000000000001" customHeight="1" x14ac:dyDescent="0.2">
      <c r="C98" s="31"/>
      <c r="D98" s="57" t="s">
        <v>140</v>
      </c>
      <c r="E98" s="116">
        <v>46</v>
      </c>
      <c r="F98" s="59">
        <v>5414000</v>
      </c>
      <c r="G98" s="60">
        <f t="shared" si="5"/>
        <v>117695.65217391304</v>
      </c>
      <c r="H98" s="61">
        <v>1085000</v>
      </c>
      <c r="I98" s="179">
        <f t="shared" si="4"/>
        <v>14.348097317529632</v>
      </c>
      <c r="J98" s="62">
        <v>3206</v>
      </c>
      <c r="K98" s="62">
        <v>3235</v>
      </c>
      <c r="L98" s="63"/>
      <c r="M98" s="71" t="s">
        <v>69</v>
      </c>
      <c r="Q98" s="133" t="s">
        <v>123</v>
      </c>
    </row>
    <row r="99" spans="3:17" ht="11.25" customHeight="1" x14ac:dyDescent="0.2">
      <c r="C99" s="29"/>
      <c r="D99" s="172"/>
      <c r="E99" s="173"/>
      <c r="F99" s="174"/>
      <c r="G99" s="174"/>
      <c r="H99" s="174"/>
      <c r="I99" s="175"/>
      <c r="J99" s="176"/>
      <c r="K99" s="176"/>
      <c r="L99" s="177"/>
      <c r="M99" s="178"/>
      <c r="Q99" s="133" t="s">
        <v>141</v>
      </c>
    </row>
    <row r="100" spans="3:17" ht="17.100000000000001" customHeight="1" x14ac:dyDescent="0.2">
      <c r="C100" s="2"/>
      <c r="D100" s="45"/>
      <c r="E100" s="183">
        <f>SUM(E10:E99)</f>
        <v>41528</v>
      </c>
      <c r="F100" s="59">
        <f>SUM(F10:F99)</f>
        <v>4649856244</v>
      </c>
      <c r="G100" s="59">
        <f>AVERAGE(G10:G98)</f>
        <v>107514.80898019124</v>
      </c>
      <c r="H100" s="59">
        <f>SUM(H10:H99)</f>
        <v>2765375872</v>
      </c>
      <c r="I100" s="123"/>
      <c r="J100" s="46"/>
      <c r="K100" s="46"/>
      <c r="L100" s="47"/>
      <c r="M100" s="47"/>
      <c r="Q100" s="47"/>
    </row>
    <row r="101" spans="3:17" ht="17.100000000000001" customHeight="1" x14ac:dyDescent="0.2"/>
    <row r="102" spans="3:17" x14ac:dyDescent="0.2">
      <c r="D102" s="170" t="s">
        <v>149</v>
      </c>
    </row>
    <row r="103" spans="3:17" x14ac:dyDescent="0.2">
      <c r="D103" s="170" t="s">
        <v>150</v>
      </c>
    </row>
    <row r="104" spans="3:17" x14ac:dyDescent="0.2">
      <c r="D104" s="170" t="s">
        <v>148</v>
      </c>
      <c r="M104" s="171">
        <v>45210</v>
      </c>
    </row>
  </sheetData>
  <mergeCells count="1">
    <mergeCell ref="I5:I7"/>
  </mergeCells>
  <hyperlinks>
    <hyperlink ref="J50" location="'Flags &amp; footnotes'!E174" display="#'Flags &amp; footnotes'.E174" xr:uid="{00000000-0004-0000-0000-000000000000}"/>
    <hyperlink ref="K50" location="'Flags &amp; footnotes'!D174" display="#'Flags &amp; footnotes'.D174" xr:uid="{00000000-0004-0000-0000-000001000000}"/>
    <hyperlink ref="J51" location="'Flags &amp; footnotes'!E165" display="#'Flags &amp; footnotes'.E165" xr:uid="{00000000-0004-0000-0000-000002000000}"/>
    <hyperlink ref="K51" location="'Flags &amp; footnotes'!D165" display="#'Flags &amp; footnotes'.D165" xr:uid="{00000000-0004-0000-0000-000003000000}"/>
    <hyperlink ref="J52" location="'Flags &amp; footnotes'!E143" display="#'Flags &amp; footnotes'.E143" xr:uid="{00000000-0004-0000-0000-000004000000}"/>
    <hyperlink ref="K52" location="'Flags &amp; footnotes'!D143" display="#'Flags &amp; footnotes'.D143" xr:uid="{00000000-0004-0000-0000-000005000000}"/>
    <hyperlink ref="J53" location="'Flags &amp; footnotes'!E183" display="#'Flags &amp; footnotes'.E183" xr:uid="{00000000-0004-0000-0000-000006000000}"/>
    <hyperlink ref="K53" location="'Flags &amp; footnotes'!D183" display="#'Flags &amp; footnotes'.D183" xr:uid="{00000000-0004-0000-0000-000007000000}"/>
    <hyperlink ref="J54" location="'Flags &amp; footnotes'!E176" display="#'Flags &amp; footnotes'.E176" xr:uid="{00000000-0004-0000-0000-000008000000}"/>
    <hyperlink ref="K54" location="'Flags &amp; footnotes'!D176" display="#'Flags &amp; footnotes'.D176" xr:uid="{00000000-0004-0000-0000-000009000000}"/>
    <hyperlink ref="J55" location="'Flags &amp; footnotes'!E184" display="#'Flags &amp; footnotes'.E184" xr:uid="{00000000-0004-0000-0000-00000A000000}"/>
    <hyperlink ref="K55" location="'Flags &amp; footnotes'!D184" display="#'Flags &amp; footnotes'.D184" xr:uid="{00000000-0004-0000-0000-00000B000000}"/>
    <hyperlink ref="J56" location="'Flags &amp; footnotes'!E156" display="#'Flags &amp; footnotes'.E156" xr:uid="{00000000-0004-0000-0000-00000C000000}"/>
    <hyperlink ref="K56" location="'Flags &amp; footnotes'!D156" display="#'Flags &amp; footnotes'.D156" xr:uid="{00000000-0004-0000-0000-00000D000000}"/>
    <hyperlink ref="J57" location="'Flags &amp; footnotes'!E208" display="#'Flags &amp; footnotes'.E208" xr:uid="{00000000-0004-0000-0000-00000E000000}"/>
    <hyperlink ref="K57" location="'Flags &amp; footnotes'!D208" display="#'Flags &amp; footnotes'.D208" xr:uid="{00000000-0004-0000-0000-00000F000000}"/>
    <hyperlink ref="J58" location="'Flags &amp; footnotes'!E142" display="#'Flags &amp; footnotes'.E142" xr:uid="{00000000-0004-0000-0000-000010000000}"/>
    <hyperlink ref="K58" location="'Flags &amp; footnotes'!D142" display="#'Flags &amp; footnotes'.D142" xr:uid="{00000000-0004-0000-0000-000011000000}"/>
    <hyperlink ref="J59" location="'Flags &amp; footnotes'!E203" display="#'Flags &amp; footnotes'.E203" xr:uid="{00000000-0004-0000-0000-000012000000}"/>
    <hyperlink ref="K59" location="'Flags &amp; footnotes'!D203" display="#'Flags &amp; footnotes'.D203" xr:uid="{00000000-0004-0000-0000-000013000000}"/>
    <hyperlink ref="J60" location="'Flags &amp; footnotes'!E149" display="#'Flags &amp; footnotes'.E149" xr:uid="{00000000-0004-0000-0000-000014000000}"/>
    <hyperlink ref="K60" location="'Flags &amp; footnotes'!D149" display="#'Flags &amp; footnotes'.D149" xr:uid="{00000000-0004-0000-0000-000015000000}"/>
    <hyperlink ref="J61" location="'Flags &amp; footnotes'!E199" display="#'Flags &amp; footnotes'.E199" xr:uid="{00000000-0004-0000-0000-000016000000}"/>
    <hyperlink ref="K61" location="'Flags &amp; footnotes'!D199" display="#'Flags &amp; footnotes'.D199" xr:uid="{00000000-0004-0000-0000-000017000000}"/>
    <hyperlink ref="J62" location="'Flags &amp; footnotes'!E185" display="#'Flags &amp; footnotes'.E185" xr:uid="{00000000-0004-0000-0000-000018000000}"/>
    <hyperlink ref="K62" location="'Flags &amp; footnotes'!D185" display="#'Flags &amp; footnotes'.D185" xr:uid="{00000000-0004-0000-0000-000019000000}"/>
    <hyperlink ref="J64" location="'Flags &amp; footnotes'!E212" display="#'Flags &amp; footnotes'.E212" xr:uid="{00000000-0004-0000-0000-00001A000000}"/>
    <hyperlink ref="K64" location="'Flags &amp; footnotes'!D212" display="#'Flags &amp; footnotes'.D212" xr:uid="{00000000-0004-0000-0000-00001B000000}"/>
    <hyperlink ref="J65" location="'Flags &amp; footnotes'!E188" display="#'Flags &amp; footnotes'.E188" xr:uid="{00000000-0004-0000-0000-00001C000000}"/>
    <hyperlink ref="K65" location="'Flags &amp; footnotes'!D188" display="#'Flags &amp; footnotes'.D188" xr:uid="{00000000-0004-0000-0000-00001D000000}"/>
    <hyperlink ref="J66" location="'Flags &amp; footnotes'!E207" display="#'Flags &amp; footnotes'.E207" xr:uid="{00000000-0004-0000-0000-00001E000000}"/>
    <hyperlink ref="K66" location="'Flags &amp; footnotes'!D207" display="#'Flags &amp; footnotes'.D207" xr:uid="{00000000-0004-0000-0000-00001F000000}"/>
    <hyperlink ref="J67" location="'Flags &amp; footnotes'!E206" display="#'Flags &amp; footnotes'.E206" xr:uid="{00000000-0004-0000-0000-000020000000}"/>
    <hyperlink ref="K67" location="'Flags &amp; footnotes'!D206" display="#'Flags &amp; footnotes'.D206" xr:uid="{00000000-0004-0000-0000-000021000000}"/>
    <hyperlink ref="J68" location="'Flags &amp; footnotes'!E161" display="#'Flags &amp; footnotes'.E161" xr:uid="{00000000-0004-0000-0000-000022000000}"/>
    <hyperlink ref="K68" location="'Flags &amp; footnotes'!D161" display="#'Flags &amp; footnotes'.D161" xr:uid="{00000000-0004-0000-0000-000023000000}"/>
    <hyperlink ref="J69" location="'Flags &amp; footnotes'!E153" display="#'Flags &amp; footnotes'.E153" xr:uid="{00000000-0004-0000-0000-000024000000}"/>
    <hyperlink ref="K69" location="'Flags &amp; footnotes'!D153" display="#'Flags &amp; footnotes'.D153" xr:uid="{00000000-0004-0000-0000-000025000000}"/>
    <hyperlink ref="J70" location="'Flags &amp; footnotes'!E204" display="#'Flags &amp; footnotes'.E204" xr:uid="{00000000-0004-0000-0000-000026000000}"/>
    <hyperlink ref="K70" location="'Flags &amp; footnotes'!D204" display="#'Flags &amp; footnotes'.D204" xr:uid="{00000000-0004-0000-0000-000027000000}"/>
    <hyperlink ref="J71" location="'Flags &amp; footnotes'!E169" display="#'Flags &amp; footnotes'.E169" xr:uid="{00000000-0004-0000-0000-000028000000}"/>
    <hyperlink ref="K71" location="'Flags &amp; footnotes'!D169" display="#'Flags &amp; footnotes'.D169" xr:uid="{00000000-0004-0000-0000-000029000000}"/>
    <hyperlink ref="J72" location="'Flags &amp; footnotes'!E160" display="#'Flags &amp; footnotes'.E160" xr:uid="{00000000-0004-0000-0000-00002A000000}"/>
    <hyperlink ref="K72" location="'Flags &amp; footnotes'!D160" display="#'Flags &amp; footnotes'.D160" xr:uid="{00000000-0004-0000-0000-00002B000000}"/>
    <hyperlink ref="J73" location="'Flags &amp; footnotes'!E192" display="#'Flags &amp; footnotes'.E192" xr:uid="{00000000-0004-0000-0000-00002C000000}"/>
    <hyperlink ref="K73" location="'Flags &amp; footnotes'!D192" display="#'Flags &amp; footnotes'.D192" xr:uid="{00000000-0004-0000-0000-00002D000000}"/>
    <hyperlink ref="J76" location="'Flags &amp; footnotes'!E191" display="#'Flags &amp; footnotes'.E191" xr:uid="{00000000-0004-0000-0000-00002E000000}"/>
    <hyperlink ref="K76" location="'Flags &amp; footnotes'!D191" display="#'Flags &amp; footnotes'.D191" xr:uid="{00000000-0004-0000-0000-00002F000000}"/>
    <hyperlink ref="J77" location="'Flags &amp; footnotes'!E171" display="#'Flags &amp; footnotes'.E171" xr:uid="{00000000-0004-0000-0000-000030000000}"/>
    <hyperlink ref="K77" location="'Flags &amp; footnotes'!D171" display="#'Flags &amp; footnotes'.D171" xr:uid="{00000000-0004-0000-0000-000031000000}"/>
    <hyperlink ref="J78" location="'Flags &amp; footnotes'!E166" display="#'Flags &amp; footnotes'.E166" xr:uid="{00000000-0004-0000-0000-000032000000}"/>
    <hyperlink ref="K78" location="'Flags &amp; footnotes'!D166" display="#'Flags &amp; footnotes'.D166" xr:uid="{00000000-0004-0000-0000-000033000000}"/>
    <hyperlink ref="J79" location="'Flags &amp; footnotes'!E200" display="#'Flags &amp; footnotes'.E200" xr:uid="{00000000-0004-0000-0000-000034000000}"/>
    <hyperlink ref="K79" location="'Flags &amp; footnotes'!D200" display="#'Flags &amp; footnotes'.D200" xr:uid="{00000000-0004-0000-0000-000035000000}"/>
    <hyperlink ref="J80" location="'Flags &amp; footnotes'!E154" display="#'Flags &amp; footnotes'.E154" xr:uid="{00000000-0004-0000-0000-000036000000}"/>
    <hyperlink ref="K80" location="'Flags &amp; footnotes'!D154" display="#'Flags &amp; footnotes'.D154" xr:uid="{00000000-0004-0000-0000-000037000000}"/>
    <hyperlink ref="J81" location="'Flags &amp; footnotes'!E193" display="#'Flags &amp; footnotes'.E193" xr:uid="{00000000-0004-0000-0000-000038000000}"/>
    <hyperlink ref="K81" location="'Flags &amp; footnotes'!D193" display="#'Flags &amp; footnotes'.D193" xr:uid="{00000000-0004-0000-0000-000039000000}"/>
    <hyperlink ref="J82" location="'Flags &amp; footnotes'!E145" display="#'Flags &amp; footnotes'.E145" xr:uid="{00000000-0004-0000-0000-00003A000000}"/>
    <hyperlink ref="K82" location="'Flags &amp; footnotes'!D145" display="#'Flags &amp; footnotes'.D145" xr:uid="{00000000-0004-0000-0000-00003B000000}"/>
    <hyperlink ref="J83" location="'Flags &amp; footnotes'!E152" display="#'Flags &amp; footnotes'.E152" xr:uid="{00000000-0004-0000-0000-00003C000000}"/>
    <hyperlink ref="K83" location="'Flags &amp; footnotes'!D152" display="#'Flags &amp; footnotes'.D152" xr:uid="{00000000-0004-0000-0000-00003D000000}"/>
    <hyperlink ref="J84" location="'Flags &amp; footnotes'!E138" display="#'Flags &amp; footnotes'.E138" xr:uid="{00000000-0004-0000-0000-00003E000000}"/>
    <hyperlink ref="K84" location="'Flags &amp; footnotes'!D138" display="#'Flags &amp; footnotes'.D138" xr:uid="{00000000-0004-0000-0000-00003F000000}"/>
    <hyperlink ref="J85" location="'Flags &amp; footnotes'!E195" display="#'Flags &amp; footnotes'.E195" xr:uid="{00000000-0004-0000-0000-000040000000}"/>
    <hyperlink ref="K85" location="'Flags &amp; footnotes'!D195" display="#'Flags &amp; footnotes'.D195" xr:uid="{00000000-0004-0000-0000-000041000000}"/>
    <hyperlink ref="J86" location="'Flags &amp; footnotes'!E139" display="#'Flags &amp; footnotes'.E139" xr:uid="{00000000-0004-0000-0000-000042000000}"/>
    <hyperlink ref="K86" location="'Flags &amp; footnotes'!D139" display="#'Flags &amp; footnotes'.D139" xr:uid="{00000000-0004-0000-0000-000043000000}"/>
    <hyperlink ref="J87" location="'Flags &amp; footnotes'!E202" display="#'Flags &amp; footnotes'.E202" xr:uid="{00000000-0004-0000-0000-000044000000}"/>
    <hyperlink ref="K87" location="'Flags &amp; footnotes'!D202" display="#'Flags &amp; footnotes'.D202" xr:uid="{00000000-0004-0000-0000-000045000000}"/>
    <hyperlink ref="J88" location="'Flags &amp; footnotes'!E158" display="#'Flags &amp; footnotes'.E158" xr:uid="{00000000-0004-0000-0000-000046000000}"/>
    <hyperlink ref="K88" location="'Flags &amp; footnotes'!D158" display="#'Flags &amp; footnotes'.D158" xr:uid="{00000000-0004-0000-0000-000047000000}"/>
    <hyperlink ref="J89" location="'Flags &amp; footnotes'!E216" display="#'Flags &amp; footnotes'.E216" xr:uid="{00000000-0004-0000-0000-000048000000}"/>
    <hyperlink ref="K89" location="'Flags &amp; footnotes'!D216" display="#'Flags &amp; footnotes'.D216" xr:uid="{00000000-0004-0000-0000-000049000000}"/>
    <hyperlink ref="J90" location="'Flags &amp; footnotes'!E148" display="#'Flags &amp; footnotes'.E148" xr:uid="{00000000-0004-0000-0000-00004A000000}"/>
    <hyperlink ref="K90" location="'Flags &amp; footnotes'!D148" display="#'Flags &amp; footnotes'.D148" xr:uid="{00000000-0004-0000-0000-00004B000000}"/>
    <hyperlink ref="J92" location="'Flags &amp; footnotes'!E167" display="#'Flags &amp; footnotes'.E167" xr:uid="{00000000-0004-0000-0000-00004C000000}"/>
    <hyperlink ref="K92" location="'Flags &amp; footnotes'!D167" display="#'Flags &amp; footnotes'.D167" xr:uid="{00000000-0004-0000-0000-00004D000000}"/>
    <hyperlink ref="J93" location="'Flags &amp; footnotes'!E178" display="#'Flags &amp; footnotes'.E178" xr:uid="{00000000-0004-0000-0000-00004E000000}"/>
    <hyperlink ref="K93" location="'Flags &amp; footnotes'!D178" display="#'Flags &amp; footnotes'.D178" xr:uid="{00000000-0004-0000-0000-00004F000000}"/>
    <hyperlink ref="J94" location="'Flags &amp; footnotes'!E175" display="#'Flags &amp; footnotes'.E175" xr:uid="{00000000-0004-0000-0000-000050000000}"/>
    <hyperlink ref="K94" location="'Flags &amp; footnotes'!D175" display="#'Flags &amp; footnotes'.D175" xr:uid="{00000000-0004-0000-0000-000051000000}"/>
    <hyperlink ref="J95" location="'Flags &amp; footnotes'!E197" display="#'Flags &amp; footnotes'.E197" xr:uid="{00000000-0004-0000-0000-000052000000}"/>
    <hyperlink ref="K95" location="'Flags &amp; footnotes'!D197" display="#'Flags &amp; footnotes'.D197" xr:uid="{00000000-0004-0000-0000-000053000000}"/>
    <hyperlink ref="J96" location="'Flags &amp; footnotes'!E205" display="#'Flags &amp; footnotes'.E205" xr:uid="{00000000-0004-0000-0000-000054000000}"/>
    <hyperlink ref="K96" location="'Flags &amp; footnotes'!D205" display="#'Flags &amp; footnotes'.D205" xr:uid="{00000000-0004-0000-0000-000055000000}"/>
    <hyperlink ref="J97" location="'Flags &amp; footnotes'!E209" display="#'Flags &amp; footnotes'.E209" xr:uid="{00000000-0004-0000-0000-000056000000}"/>
    <hyperlink ref="K97" location="'Flags &amp; footnotes'!D209" display="#'Flags &amp; footnotes'.D209" xr:uid="{00000000-0004-0000-0000-000057000000}"/>
    <hyperlink ref="J98" location="'Flags &amp; footnotes'!E198" display="#'Flags &amp; footnotes'.E198" xr:uid="{00000000-0004-0000-0000-000058000000}"/>
    <hyperlink ref="K98" location="'Flags &amp; footnotes'!D198" display="#'Flags &amp; footnotes'.D198" xr:uid="{00000000-0004-0000-0000-000059000000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1743-FE96-455D-AF51-EF60F3B1B2A6}">
  <dimension ref="A3:E30"/>
  <sheetViews>
    <sheetView workbookViewId="0">
      <selection activeCell="C34" sqref="C34"/>
    </sheetView>
  </sheetViews>
  <sheetFormatPr defaultRowHeight="12.75" x14ac:dyDescent="0.2"/>
  <cols>
    <col min="1" max="1" width="36.5703125" bestFit="1" customWidth="1"/>
    <col min="2" max="2" width="17" bestFit="1" customWidth="1"/>
    <col min="3" max="3" width="15.5703125" customWidth="1"/>
    <col min="4" max="4" width="16.28515625" bestFit="1" customWidth="1"/>
    <col min="5" max="5" width="13.42578125" bestFit="1" customWidth="1"/>
  </cols>
  <sheetData>
    <row r="3" spans="1:5" x14ac:dyDescent="0.2">
      <c r="A3" s="87"/>
      <c r="B3" s="87" t="s">
        <v>0</v>
      </c>
      <c r="C3" s="169" t="s">
        <v>142</v>
      </c>
      <c r="D3" s="79"/>
      <c r="E3" s="115"/>
    </row>
    <row r="4" spans="1:5" x14ac:dyDescent="0.2">
      <c r="A4" s="58" t="s">
        <v>4</v>
      </c>
      <c r="B4" s="116" t="s">
        <v>5</v>
      </c>
      <c r="C4" s="169"/>
      <c r="D4" s="117" t="s">
        <v>6</v>
      </c>
      <c r="E4" s="118" t="s">
        <v>7</v>
      </c>
    </row>
    <row r="5" spans="1:5" x14ac:dyDescent="0.2">
      <c r="A5" s="119"/>
      <c r="B5" s="120"/>
      <c r="C5" s="169"/>
      <c r="D5" s="121"/>
      <c r="E5" s="122"/>
    </row>
    <row r="6" spans="1:5" x14ac:dyDescent="0.2">
      <c r="A6" s="2"/>
      <c r="B6" s="8"/>
      <c r="C6" s="52"/>
      <c r="D6" s="52"/>
      <c r="E6" s="52"/>
    </row>
    <row r="7" spans="1:5" x14ac:dyDescent="0.2">
      <c r="A7" s="53" t="s">
        <v>11</v>
      </c>
      <c r="B7" s="53"/>
      <c r="C7" s="49"/>
      <c r="D7" s="49"/>
      <c r="E7" s="49"/>
    </row>
    <row r="8" spans="1:5" x14ac:dyDescent="0.2">
      <c r="A8" s="110" t="s">
        <v>36</v>
      </c>
      <c r="B8" s="111">
        <v>700</v>
      </c>
      <c r="C8" s="114">
        <v>81474000</v>
      </c>
      <c r="D8" s="93">
        <f t="shared" ref="D8:D29" si="0">C8/B8</f>
        <v>116391.42857142857</v>
      </c>
      <c r="E8" s="94">
        <v>16959000</v>
      </c>
    </row>
    <row r="9" spans="1:5" x14ac:dyDescent="0.2">
      <c r="A9" s="110" t="s">
        <v>47</v>
      </c>
      <c r="B9" s="111">
        <v>548</v>
      </c>
      <c r="C9" s="114">
        <v>59797000</v>
      </c>
      <c r="D9" s="93">
        <f t="shared" si="0"/>
        <v>109118.61313868614</v>
      </c>
      <c r="E9" s="94">
        <v>32604000</v>
      </c>
    </row>
    <row r="10" spans="1:5" x14ac:dyDescent="0.2">
      <c r="A10" s="110" t="s">
        <v>20</v>
      </c>
      <c r="B10" s="111">
        <v>857</v>
      </c>
      <c r="C10" s="114">
        <v>107066000</v>
      </c>
      <c r="D10" s="93">
        <f t="shared" si="0"/>
        <v>124931.15519253208</v>
      </c>
      <c r="E10" s="94">
        <v>14366000</v>
      </c>
    </row>
    <row r="11" spans="1:5" x14ac:dyDescent="0.2">
      <c r="A11" s="110" t="s">
        <v>12</v>
      </c>
      <c r="B11" s="111">
        <v>964</v>
      </c>
      <c r="C11" s="114">
        <v>107690000</v>
      </c>
      <c r="D11" s="93">
        <f t="shared" si="0"/>
        <v>111711.61825726141</v>
      </c>
      <c r="E11" s="94">
        <v>8034000</v>
      </c>
    </row>
    <row r="12" spans="1:5" x14ac:dyDescent="0.2">
      <c r="A12" s="110" t="s">
        <v>28</v>
      </c>
      <c r="B12" s="111">
        <v>1522</v>
      </c>
      <c r="C12" s="114">
        <v>206587000</v>
      </c>
      <c r="D12" s="93">
        <f t="shared" si="0"/>
        <v>135733.90275952694</v>
      </c>
      <c r="E12" s="94">
        <v>25832000</v>
      </c>
    </row>
    <row r="13" spans="1:5" x14ac:dyDescent="0.2">
      <c r="A13" s="110" t="s">
        <v>32</v>
      </c>
      <c r="B13" s="111">
        <v>949</v>
      </c>
      <c r="C13" s="114">
        <v>103703000</v>
      </c>
      <c r="D13" s="93">
        <f t="shared" si="0"/>
        <v>109276.08008429926</v>
      </c>
      <c r="E13" s="94">
        <v>9660000</v>
      </c>
    </row>
    <row r="14" spans="1:5" x14ac:dyDescent="0.2">
      <c r="A14" s="112" t="s">
        <v>34</v>
      </c>
      <c r="B14" s="113">
        <v>883</v>
      </c>
      <c r="C14" s="114">
        <v>94468000</v>
      </c>
      <c r="D14" s="93">
        <f t="shared" si="0"/>
        <v>106985.27746319366</v>
      </c>
      <c r="E14" s="94">
        <v>27988000</v>
      </c>
    </row>
    <row r="15" spans="1:5" x14ac:dyDescent="0.2">
      <c r="A15" s="112" t="s">
        <v>31</v>
      </c>
      <c r="B15" s="113">
        <v>858</v>
      </c>
      <c r="C15" s="114">
        <v>94825000</v>
      </c>
      <c r="D15" s="93">
        <f t="shared" si="0"/>
        <v>110518.64801864802</v>
      </c>
      <c r="E15" s="94">
        <v>1041000</v>
      </c>
    </row>
    <row r="16" spans="1:5" x14ac:dyDescent="0.2">
      <c r="A16" s="110" t="s">
        <v>24</v>
      </c>
      <c r="B16" s="111">
        <v>780</v>
      </c>
      <c r="C16" s="114">
        <v>95009000</v>
      </c>
      <c r="D16" s="93">
        <f t="shared" si="0"/>
        <v>121806.41025641025</v>
      </c>
      <c r="E16" s="94">
        <v>29084000</v>
      </c>
    </row>
    <row r="17" spans="1:5" x14ac:dyDescent="0.2">
      <c r="A17" s="112" t="s">
        <v>49</v>
      </c>
      <c r="B17" s="113">
        <v>568</v>
      </c>
      <c r="C17" s="114">
        <v>65329000</v>
      </c>
      <c r="D17" s="93">
        <f t="shared" si="0"/>
        <v>115015.84507042254</v>
      </c>
      <c r="E17" s="94">
        <v>16468000</v>
      </c>
    </row>
    <row r="18" spans="1:5" x14ac:dyDescent="0.2">
      <c r="A18" s="112" t="s">
        <v>26</v>
      </c>
      <c r="B18" s="113">
        <v>1071</v>
      </c>
      <c r="C18" s="114">
        <v>115600000</v>
      </c>
      <c r="D18" s="93">
        <f t="shared" si="0"/>
        <v>107936.50793650794</v>
      </c>
      <c r="E18" s="94">
        <v>1080000</v>
      </c>
    </row>
    <row r="19" spans="1:5" x14ac:dyDescent="0.2">
      <c r="A19" s="112" t="s">
        <v>22</v>
      </c>
      <c r="B19" s="113">
        <v>723</v>
      </c>
      <c r="C19" s="114">
        <v>84578000</v>
      </c>
      <c r="D19" s="93">
        <f t="shared" si="0"/>
        <v>116982.0193637621</v>
      </c>
      <c r="E19" s="94">
        <v>24442000</v>
      </c>
    </row>
    <row r="20" spans="1:5" x14ac:dyDescent="0.2">
      <c r="A20" s="112" t="s">
        <v>37</v>
      </c>
      <c r="B20" s="113">
        <v>505</v>
      </c>
      <c r="C20" s="114">
        <v>62110000</v>
      </c>
      <c r="D20" s="93">
        <f t="shared" si="0"/>
        <v>122990.09900990099</v>
      </c>
      <c r="E20" s="94">
        <v>11451000</v>
      </c>
    </row>
    <row r="21" spans="1:5" x14ac:dyDescent="0.2">
      <c r="A21" s="112" t="s">
        <v>52</v>
      </c>
      <c r="B21" s="113">
        <v>554</v>
      </c>
      <c r="C21" s="114">
        <v>69531000</v>
      </c>
      <c r="D21" s="93">
        <f t="shared" si="0"/>
        <v>125507.2202166065</v>
      </c>
      <c r="E21" s="94">
        <v>21090000</v>
      </c>
    </row>
    <row r="22" spans="1:5" x14ac:dyDescent="0.2">
      <c r="A22" s="112" t="s">
        <v>40</v>
      </c>
      <c r="B22" s="113">
        <v>582</v>
      </c>
      <c r="C22" s="114">
        <v>67772000</v>
      </c>
      <c r="D22" s="93">
        <f t="shared" si="0"/>
        <v>116446.735395189</v>
      </c>
      <c r="E22" s="94">
        <v>36395000</v>
      </c>
    </row>
    <row r="23" spans="1:5" x14ac:dyDescent="0.2">
      <c r="A23" s="112" t="s">
        <v>15</v>
      </c>
      <c r="B23" s="113">
        <v>868</v>
      </c>
      <c r="C23" s="114">
        <v>99428000</v>
      </c>
      <c r="D23" s="93">
        <f t="shared" si="0"/>
        <v>114548.3870967742</v>
      </c>
      <c r="E23" s="94">
        <v>29796000</v>
      </c>
    </row>
    <row r="24" spans="1:5" x14ac:dyDescent="0.2">
      <c r="A24" s="110" t="s">
        <v>39</v>
      </c>
      <c r="B24" s="111">
        <v>892</v>
      </c>
      <c r="C24" s="114">
        <v>103844000</v>
      </c>
      <c r="D24" s="93">
        <f t="shared" si="0"/>
        <v>116417.0403587444</v>
      </c>
      <c r="E24" s="94">
        <v>6909000</v>
      </c>
    </row>
    <row r="25" spans="1:5" x14ac:dyDescent="0.2">
      <c r="A25" s="110" t="s">
        <v>17</v>
      </c>
      <c r="B25" s="111">
        <v>935</v>
      </c>
      <c r="C25" s="114">
        <v>109963000</v>
      </c>
      <c r="D25" s="93">
        <f t="shared" si="0"/>
        <v>117607.48663101604</v>
      </c>
      <c r="E25" s="94">
        <v>44230000</v>
      </c>
    </row>
    <row r="26" spans="1:5" x14ac:dyDescent="0.2">
      <c r="A26" s="112" t="s">
        <v>45</v>
      </c>
      <c r="B26" s="113">
        <v>847</v>
      </c>
      <c r="C26" s="114">
        <v>109410000</v>
      </c>
      <c r="D26" s="93">
        <f t="shared" si="0"/>
        <v>129173.55371900827</v>
      </c>
      <c r="E26" s="94">
        <v>10400000</v>
      </c>
    </row>
    <row r="27" spans="1:5" x14ac:dyDescent="0.2">
      <c r="A27" s="110" t="s">
        <v>43</v>
      </c>
      <c r="B27" s="111">
        <v>796</v>
      </c>
      <c r="C27" s="114">
        <v>91041000</v>
      </c>
      <c r="D27" s="93">
        <f t="shared" si="0"/>
        <v>114373.11557788945</v>
      </c>
      <c r="E27" s="94">
        <v>15906000</v>
      </c>
    </row>
    <row r="28" spans="1:5" x14ac:dyDescent="0.2">
      <c r="A28" s="112" t="s">
        <v>19</v>
      </c>
      <c r="B28" s="113">
        <v>699</v>
      </c>
      <c r="C28" s="114">
        <v>84947000</v>
      </c>
      <c r="D28" s="93">
        <f t="shared" si="0"/>
        <v>121526.46638054363</v>
      </c>
      <c r="E28" s="94">
        <v>3982000</v>
      </c>
    </row>
    <row r="29" spans="1:5" x14ac:dyDescent="0.2">
      <c r="A29" s="110" t="s">
        <v>51</v>
      </c>
      <c r="B29" s="111">
        <v>900</v>
      </c>
      <c r="C29" s="114">
        <v>102702000</v>
      </c>
      <c r="D29" s="93">
        <f t="shared" si="0"/>
        <v>114113.33333333333</v>
      </c>
      <c r="E29" s="94">
        <v>15180000</v>
      </c>
    </row>
    <row r="30" spans="1:5" x14ac:dyDescent="0.2">
      <c r="A30" s="2"/>
      <c r="B30" s="108">
        <f>SUM(B8:B29)</f>
        <v>18001</v>
      </c>
      <c r="C30" s="109">
        <f>SUM(C8:C29)</f>
        <v>2116874000</v>
      </c>
      <c r="D30" s="109">
        <f>AVERAGE(D8:D29)</f>
        <v>117232.31562871295</v>
      </c>
      <c r="E30" s="109">
        <f>SUM(E8:E29)</f>
        <v>402897000</v>
      </c>
    </row>
  </sheetData>
  <sortState xmlns:xlrd2="http://schemas.microsoft.com/office/spreadsheetml/2017/richdata2" ref="A8:E29">
    <sortCondition ref="A8:A29"/>
  </sortState>
  <mergeCells count="1"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 employee costs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Dean Hurlston</cp:lastModifiedBy>
  <cp:revision>1</cp:revision>
  <dcterms:created xsi:type="dcterms:W3CDTF">2023-10-10T10:27:42Z</dcterms:created>
  <dcterms:modified xsi:type="dcterms:W3CDTF">2023-10-11T08:31:31Z</dcterms:modified>
  <cp:category/>
  <cp:contentStatus/>
</cp:coreProperties>
</file>